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INE\MINE\Mi primer libro\"/>
    </mc:Choice>
  </mc:AlternateContent>
  <xr:revisionPtr revIDLastSave="0" documentId="13_ncr:1_{47DA4298-662D-4CFD-A427-FDBBAB93D78F}" xr6:coauthVersionLast="47" xr6:coauthVersionMax="47" xr10:uidLastSave="{00000000-0000-0000-0000-000000000000}"/>
  <bookViews>
    <workbookView xWindow="-110" yWindow="-110" windowWidth="19420" windowHeight="10420" tabRatio="829" xr2:uid="{790BD816-229C-4F1D-BAF3-3A56BE903AD0}"/>
  </bookViews>
  <sheets>
    <sheet name="Bienvenid@! " sheetId="28" r:id="rId1"/>
    <sheet name="Parada &quot;C&quot;" sheetId="20" r:id="rId2"/>
    <sheet name="Tablas &quot;C&quot; " sheetId="11" r:id="rId3"/>
    <sheet name="Parada &quot;R&quot; " sheetId="21" r:id="rId4"/>
    <sheet name="Tablas &quot;R&quot; 6-9" sheetId="6" r:id="rId5"/>
    <sheet name="R10" sheetId="2" r:id="rId6"/>
    <sheet name="R11" sheetId="12" r:id="rId7"/>
    <sheet name="R12" sheetId="13" r:id="rId8"/>
    <sheet name="R13" sheetId="14" r:id="rId9"/>
    <sheet name="R14" sheetId="16" r:id="rId10"/>
    <sheet name="Parada &quot;E&quot; " sheetId="22" r:id="rId11"/>
    <sheet name="E15" sheetId="15" r:id="rId12"/>
    <sheet name="E16" sheetId="24" r:id="rId13"/>
    <sheet name="F5.FODA " sheetId="23" r:id="rId14"/>
    <sheet name="F6.Plan estratégido" sheetId="25" r:id="rId15"/>
    <sheet name="Presupuesto personal" sheetId="17" r:id="rId16"/>
    <sheet name="Mi panel de control personal" sheetId="27" r:id="rId17"/>
    <sheet name="Calculadora jubilacion anti" sheetId="26" r:id="rId18"/>
  </sheets>
  <definedNames>
    <definedName name="_xlchart.v2.0" hidden="1">'Presupuesto personal'!$A$32:$A$39</definedName>
    <definedName name="_xlchart.v2.1" hidden="1">'Presupuesto personal'!$O$32:$O$39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7" l="1"/>
  <c r="N40" i="17"/>
  <c r="M40" i="17"/>
  <c r="L40" i="17"/>
  <c r="K40" i="17"/>
  <c r="J40" i="17"/>
  <c r="I40" i="17"/>
  <c r="H40" i="17"/>
  <c r="G40" i="17"/>
  <c r="F40" i="17"/>
  <c r="E40" i="17"/>
  <c r="D40" i="17"/>
  <c r="C40" i="17"/>
  <c r="C4" i="26"/>
  <c r="C5" i="26"/>
  <c r="C7" i="26" s="1"/>
  <c r="C9" i="26" l="1"/>
  <c r="O21" i="17" l="1"/>
  <c r="N16" i="17"/>
  <c r="M16" i="17"/>
  <c r="L16" i="17"/>
  <c r="K16" i="17"/>
  <c r="J16" i="17"/>
  <c r="I16" i="17"/>
  <c r="H16" i="17"/>
  <c r="H31" i="17" s="1"/>
  <c r="H41" i="17" s="1"/>
  <c r="G16" i="17"/>
  <c r="F16" i="17"/>
  <c r="E16" i="17"/>
  <c r="D16" i="17"/>
  <c r="C16" i="17"/>
  <c r="C10" i="14"/>
  <c r="H8" i="13"/>
  <c r="G8" i="13"/>
  <c r="F8" i="13"/>
  <c r="C8" i="13"/>
  <c r="H6" i="13"/>
  <c r="G6" i="13"/>
  <c r="F6" i="13"/>
  <c r="E6" i="13"/>
  <c r="D6" i="13"/>
  <c r="C6" i="13"/>
  <c r="B6" i="13"/>
  <c r="H4" i="13"/>
  <c r="G4" i="13"/>
  <c r="F4" i="13"/>
  <c r="E4" i="13"/>
  <c r="E8" i="13" s="1"/>
  <c r="D4" i="13"/>
  <c r="D8" i="13" s="1"/>
  <c r="C4" i="13"/>
  <c r="B4" i="13"/>
  <c r="B8" i="13" s="1"/>
  <c r="B20" i="12"/>
  <c r="B11" i="12"/>
  <c r="I11" i="2"/>
  <c r="I10" i="2"/>
  <c r="I9" i="2"/>
  <c r="I22" i="2"/>
  <c r="I21" i="2"/>
  <c r="I20" i="2"/>
  <c r="I19" i="2"/>
  <c r="I18" i="2"/>
  <c r="I17" i="2"/>
  <c r="I16" i="2"/>
  <c r="I12" i="2"/>
  <c r="I8" i="2"/>
  <c r="I7" i="2"/>
  <c r="I6" i="2"/>
  <c r="H23" i="2"/>
  <c r="G23" i="2"/>
  <c r="F23" i="2"/>
  <c r="E23" i="2"/>
  <c r="D23" i="2"/>
  <c r="C23" i="2"/>
  <c r="H13" i="2"/>
  <c r="G13" i="2"/>
  <c r="F13" i="2"/>
  <c r="E13" i="2"/>
  <c r="D13" i="2"/>
  <c r="C13" i="2"/>
  <c r="O30" i="17"/>
  <c r="O39" i="17"/>
  <c r="O29" i="17"/>
  <c r="O38" i="17"/>
  <c r="O28" i="17"/>
  <c r="O27" i="17"/>
  <c r="O26" i="17"/>
  <c r="O25" i="17"/>
  <c r="O24" i="17"/>
  <c r="O18" i="17"/>
  <c r="O23" i="17"/>
  <c r="O22" i="17"/>
  <c r="O37" i="17"/>
  <c r="O36" i="17"/>
  <c r="O35" i="17"/>
  <c r="O34" i="17"/>
  <c r="O20" i="17"/>
  <c r="O33" i="17"/>
  <c r="O19" i="17"/>
  <c r="N13" i="17"/>
  <c r="M13" i="17"/>
  <c r="L13" i="17"/>
  <c r="K13" i="17"/>
  <c r="J13" i="17"/>
  <c r="H13" i="17"/>
  <c r="G13" i="17"/>
  <c r="F13" i="17"/>
  <c r="E13" i="17"/>
  <c r="C13" i="17"/>
  <c r="D13" i="17"/>
  <c r="O10" i="17"/>
  <c r="I13" i="17"/>
  <c r="O9" i="17"/>
  <c r="C31" i="17" l="1"/>
  <c r="C41" i="17" s="1"/>
  <c r="K31" i="17"/>
  <c r="K41" i="17" s="1"/>
  <c r="D31" i="17"/>
  <c r="D41" i="17" s="1"/>
  <c r="L31" i="17"/>
  <c r="L41" i="17" s="1"/>
  <c r="M31" i="17"/>
  <c r="M41" i="17" s="1"/>
  <c r="E31" i="17"/>
  <c r="E41" i="17" s="1"/>
  <c r="F31" i="17"/>
  <c r="F41" i="17" s="1"/>
  <c r="F43" i="17" s="1"/>
  <c r="N31" i="17"/>
  <c r="N41" i="17" s="1"/>
  <c r="G31" i="17"/>
  <c r="I31" i="17"/>
  <c r="J31" i="17"/>
  <c r="I13" i="2"/>
  <c r="I23" i="2"/>
  <c r="O15" i="17"/>
  <c r="H43" i="17"/>
  <c r="O32" i="17"/>
  <c r="O40" i="17" s="1"/>
  <c r="O16" i="17"/>
  <c r="O13" i="17"/>
  <c r="J41" i="17" l="1"/>
  <c r="J43" i="17" s="1"/>
  <c r="I41" i="17"/>
  <c r="I43" i="17" s="1"/>
  <c r="G41" i="17"/>
  <c r="G43" i="17" s="1"/>
  <c r="O31" i="17"/>
  <c r="O41" i="17" s="1"/>
  <c r="M43" i="17"/>
  <c r="K43" i="17"/>
  <c r="C43" i="17"/>
  <c r="C46" i="17" s="1"/>
  <c r="D44" i="17" s="1"/>
  <c r="N43" i="17"/>
  <c r="E43" i="17"/>
  <c r="L43" i="17"/>
  <c r="D43" i="17"/>
  <c r="D46" i="17" l="1"/>
  <c r="E44" i="17" s="1"/>
  <c r="E46" i="17" s="1"/>
  <c r="F44" i="17" s="1"/>
  <c r="F46" i="17" s="1"/>
  <c r="G44" i="17" s="1"/>
  <c r="G46" i="17" s="1"/>
  <c r="H44" i="17" s="1"/>
  <c r="H46" i="17" s="1"/>
  <c r="I44" i="17" s="1"/>
  <c r="I46" i="17" s="1"/>
  <c r="J44" i="17" s="1"/>
  <c r="J46" i="17" s="1"/>
  <c r="K44" i="17" s="1"/>
  <c r="K46" i="17" s="1"/>
  <c r="L44" i="17" s="1"/>
  <c r="L46" i="17" s="1"/>
  <c r="M44" i="17" s="1"/>
  <c r="M46" i="17" s="1"/>
  <c r="N44" i="17" s="1"/>
  <c r="N46" i="17" s="1"/>
</calcChain>
</file>

<file path=xl/sharedStrings.xml><?xml version="1.0" encoding="utf-8"?>
<sst xmlns="http://schemas.openxmlformats.org/spreadsheetml/2006/main" count="341" uniqueCount="280">
  <si>
    <t>Moneda</t>
  </si>
  <si>
    <t>Tipo</t>
  </si>
  <si>
    <t>Mes 1</t>
  </si>
  <si>
    <t>Mes 2</t>
  </si>
  <si>
    <t>Mes 3</t>
  </si>
  <si>
    <t>Mes 4</t>
  </si>
  <si>
    <t>Mes 5</t>
  </si>
  <si>
    <t>Mes 6</t>
  </si>
  <si>
    <t>Total</t>
  </si>
  <si>
    <t xml:space="preserve">Ingresos </t>
  </si>
  <si>
    <t>Sueldo</t>
  </si>
  <si>
    <t>Total ingresos</t>
  </si>
  <si>
    <t>Gastos  categorías</t>
  </si>
  <si>
    <t>Alimentos casa</t>
  </si>
  <si>
    <t>Restaurant</t>
  </si>
  <si>
    <t>Total gastos</t>
  </si>
  <si>
    <t>Concepto</t>
  </si>
  <si>
    <t>Plazo</t>
  </si>
  <si>
    <t>Tasa</t>
  </si>
  <si>
    <t>Saldo de deuda</t>
  </si>
  <si>
    <t>Valor mensual</t>
  </si>
  <si>
    <t xml:space="preserve">Tipo </t>
  </si>
  <si>
    <t>Identifica tus fuentes de ingreso</t>
  </si>
  <si>
    <t xml:space="preserve">Ingreso activo </t>
  </si>
  <si>
    <t>Ingreso pasivo</t>
  </si>
  <si>
    <t>Acción</t>
  </si>
  <si>
    <t>Impacto en este mes________</t>
  </si>
  <si>
    <t>Ajuste | evolución</t>
  </si>
  <si>
    <t>•</t>
  </si>
  <si>
    <t>Creencia potenciadora</t>
  </si>
  <si>
    <t>Afirmación</t>
  </si>
  <si>
    <t>Creencia limitante</t>
  </si>
  <si>
    <t xml:space="preserve">Origen </t>
  </si>
  <si>
    <t>Impacto</t>
  </si>
  <si>
    <t xml:space="preserve">Valor </t>
  </si>
  <si>
    <t>Comentario</t>
  </si>
  <si>
    <t>Auto</t>
  </si>
  <si>
    <t>Casa</t>
  </si>
  <si>
    <t xml:space="preserve">Total activos </t>
  </si>
  <si>
    <t>Pasivos</t>
  </si>
  <si>
    <t>Tasa de interés</t>
  </si>
  <si>
    <t xml:space="preserve">Tarjeta de crédito </t>
  </si>
  <si>
    <t xml:space="preserve">        %</t>
  </si>
  <si>
    <t xml:space="preserve">Crédito hipotecario  </t>
  </si>
  <si>
    <t xml:space="preserve">Total pasivos </t>
  </si>
  <si>
    <t xml:space="preserve">Moneda: </t>
  </si>
  <si>
    <t>Total ingresos (A) – tabla 10</t>
  </si>
  <si>
    <t>Neto  (A-B)</t>
  </si>
  <si>
    <t>(superávit o déficit)</t>
  </si>
  <si>
    <t>Activos</t>
  </si>
  <si>
    <t>Valor</t>
  </si>
  <si>
    <t>Total activo (A)</t>
  </si>
  <si>
    <t>Total pasivo (B)</t>
  </si>
  <si>
    <t>Valor neto (A – B)</t>
  </si>
  <si>
    <t>N°</t>
  </si>
  <si>
    <t>Metas financieras</t>
  </si>
  <si>
    <t>Establece metas específicas, como ahorrar una cantidad determinada al mes o pagar una deuda en un plazo específico.</t>
  </si>
  <si>
    <t xml:space="preserve">Corto plazo: en un año o menos </t>
  </si>
  <si>
    <t>Mediano plazo: entre uno y tres años.</t>
  </si>
  <si>
    <t xml:space="preserve">Largo plazo: más de tres años.  </t>
  </si>
  <si>
    <t xml:space="preserve">Las siguientes hojas contienen todos los formatos de desarrollo personal que se han incorporado en </t>
  </si>
  <si>
    <t xml:space="preserve">Recuerda. Aquello que no se mide no se puede mejorar. Aquello que no mejora se sigue deteriorando. </t>
  </si>
  <si>
    <t xml:space="preserve">Con cariño. </t>
  </si>
  <si>
    <t xml:space="preserve">Trabaja en tus finanzas hoy, nunca es tarde. </t>
  </si>
  <si>
    <t>INGRESOS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</si>
  <si>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</si>
  <si>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</si>
  <si>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</si>
  <si>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</si>
  <si>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</si>
  <si>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</si>
  <si>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</si>
  <si>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</si>
  <si>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</si>
  <si>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</si>
  <si>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</si>
  <si>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</si>
  <si>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</si>
  <si>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SUELDO</t>
  </si>
  <si>
    <t xml:space="preserve">Gratificación / bono </t>
  </si>
  <si>
    <t>GASTOS</t>
  </si>
  <si>
    <t xml:space="preserve">Comidas oficina </t>
  </si>
  <si>
    <t xml:space="preserve">Mantenimiento cabello </t>
  </si>
  <si>
    <t xml:space="preserve">impuestos vehicular y predial </t>
  </si>
  <si>
    <t xml:space="preserve">Seguro carro </t>
  </si>
  <si>
    <t xml:space="preserve">Salidas </t>
  </si>
  <si>
    <t xml:space="preserve">Casa -mantenimiento </t>
  </si>
  <si>
    <t xml:space="preserve">Viajes </t>
  </si>
  <si>
    <t xml:space="preserve">Spotify </t>
  </si>
  <si>
    <t xml:space="preserve">Ropa </t>
  </si>
  <si>
    <t xml:space="preserve">Alimentos </t>
  </si>
  <si>
    <t>Utiles de limpieza</t>
  </si>
  <si>
    <t xml:space="preserve">Mantenimiento </t>
  </si>
  <si>
    <t xml:space="preserve">Luz </t>
  </si>
  <si>
    <t>Agua</t>
  </si>
  <si>
    <t>Gas</t>
  </si>
  <si>
    <t xml:space="preserve">Jardineria </t>
  </si>
  <si>
    <t xml:space="preserve">Celular personal </t>
  </si>
  <si>
    <t xml:space="preserve">Total desembolsos </t>
  </si>
  <si>
    <t xml:space="preserve">Neto mes </t>
  </si>
  <si>
    <t xml:space="preserve">Saldo inicial </t>
  </si>
  <si>
    <t xml:space="preserve">inversiones  /otros </t>
  </si>
  <si>
    <t xml:space="preserve">Saldo final </t>
  </si>
  <si>
    <t xml:space="preserve">Saldo banco </t>
  </si>
  <si>
    <t>Fuente de ingresos 2</t>
  </si>
  <si>
    <t>Fuente de ingresos 3</t>
  </si>
  <si>
    <t xml:space="preserve">Médicos </t>
  </si>
  <si>
    <t xml:space="preserve">Mascota - alimentación + limpieza </t>
  </si>
  <si>
    <t xml:space="preserve">Recreación </t>
  </si>
  <si>
    <t xml:space="preserve">Internet </t>
  </si>
  <si>
    <t>Año:________</t>
  </si>
  <si>
    <t>Mi presupuesto</t>
  </si>
  <si>
    <t>Tabla 1</t>
  </si>
  <si>
    <t xml:space="preserve">Resultado de "percibir creencias" </t>
  </si>
  <si>
    <t>Tabla 2</t>
  </si>
  <si>
    <t xml:space="preserve">Identificación de origen de creencias </t>
  </si>
  <si>
    <t>Tabla 3</t>
  </si>
  <si>
    <t>Identificación de creencias potenciadoras</t>
  </si>
  <si>
    <t>Tabla 4</t>
  </si>
  <si>
    <t xml:space="preserve">Aplicación de estrategia </t>
  </si>
  <si>
    <t>Tabla 5</t>
  </si>
  <si>
    <t xml:space="preserve">Revisión de progreso </t>
  </si>
  <si>
    <t xml:space="preserve">Tabla 6 </t>
  </si>
  <si>
    <t>Ref. página 44</t>
  </si>
  <si>
    <t>Ref. página 36</t>
  </si>
  <si>
    <t>Ref. página 34</t>
  </si>
  <si>
    <t>Ref. página 32</t>
  </si>
  <si>
    <t>Ref. página 30</t>
  </si>
  <si>
    <t>Ref. página 29</t>
  </si>
  <si>
    <t>Tabla 7</t>
  </si>
  <si>
    <t xml:space="preserve">Identificación de gastos </t>
  </si>
  <si>
    <t>Ref. página 46</t>
  </si>
  <si>
    <t>Tabla 8</t>
  </si>
  <si>
    <t xml:space="preserve">Identificación de activos </t>
  </si>
  <si>
    <t>Ref. página 47</t>
  </si>
  <si>
    <t xml:space="preserve">"Cúrate del bolsillo". Deseo que te permitan explorar a profundidad los aspectos que hemos incluido en </t>
  </si>
  <si>
    <t>la metodología C.R.E.A.R. y sobre todo puedas decidir que ellos se conviertan en formatos de uso cotidiano.</t>
  </si>
  <si>
    <t xml:space="preserve">Puedes modificarlos, mejorarlos y usarlos las veces que te sean necesarios. </t>
  </si>
  <si>
    <t xml:space="preserve">EXPLORA: </t>
  </si>
  <si>
    <t xml:space="preserve">En esta parada trabajarás en tus creencias: </t>
  </si>
  <si>
    <t xml:space="preserve">En esta estación realizarás un análisis profundo de su situación financiera </t>
  </si>
  <si>
    <t>permitiéndote definir un diagnóstico</t>
  </si>
  <si>
    <t xml:space="preserve">Identificación de pasivos  </t>
  </si>
  <si>
    <t>Ref. página 49</t>
  </si>
  <si>
    <t>Tabla 9</t>
  </si>
  <si>
    <t xml:space="preserve">Alquiler </t>
  </si>
  <si>
    <t xml:space="preserve">Ingreso pasivo </t>
  </si>
  <si>
    <t>Tabla 10</t>
  </si>
  <si>
    <t xml:space="preserve">Gastos </t>
  </si>
  <si>
    <t xml:space="preserve">Necesario </t>
  </si>
  <si>
    <t xml:space="preserve">Discrecional </t>
  </si>
  <si>
    <t xml:space="preserve">Añade todas las lineas que te sean necesarias , utiliza los espacios en blanco para anotar tus gastos. Indica que mes estás analizando, se pone "mes 1"… como referencia </t>
  </si>
  <si>
    <t xml:space="preserve">Identificando tus ingresos y gastos </t>
  </si>
  <si>
    <t>Activo</t>
  </si>
  <si>
    <t>Tabla 11</t>
  </si>
  <si>
    <t xml:space="preserve"> Identificación de activos y pasivos</t>
  </si>
  <si>
    <t>Utiliza los espacios en blanco para completar con otros conceptos que tengas.</t>
  </si>
  <si>
    <t>Tabla 12</t>
  </si>
  <si>
    <t>Identificación de superávit o déficit.</t>
  </si>
  <si>
    <t>Tabla 13</t>
  </si>
  <si>
    <t>Identificación de patrimonio neto</t>
  </si>
  <si>
    <t>Tabla 14</t>
  </si>
  <si>
    <t>Definición de metas básicas financieras</t>
  </si>
  <si>
    <t>Tabla 15</t>
  </si>
  <si>
    <t>Desarrollo de metas financieras</t>
  </si>
  <si>
    <t>Total gastos   (B) tabla 10</t>
  </si>
  <si>
    <t xml:space="preserve">Superavit si el resultado neto es positivo, de lo contrario será deficit (negativo). </t>
  </si>
  <si>
    <t>Tablas de la 6 a la 14</t>
  </si>
  <si>
    <t xml:space="preserve">En este capítulo has explorado conceptos y técnicas para definir tus estrategias. </t>
  </si>
  <si>
    <t xml:space="preserve">Tablas del 15 al 16 </t>
  </si>
  <si>
    <t xml:space="preserve">Figura 5  - Análisis FODA </t>
  </si>
  <si>
    <t xml:space="preserve">FORTALEZAS </t>
  </si>
  <si>
    <t xml:space="preserve">OPORTUNIDADES </t>
  </si>
  <si>
    <t xml:space="preserve">DEBILIDADES </t>
  </si>
  <si>
    <t xml:space="preserve">AMENAZAS </t>
  </si>
  <si>
    <t>F</t>
  </si>
  <si>
    <t>O</t>
  </si>
  <si>
    <t>D</t>
  </si>
  <si>
    <t>A</t>
  </si>
  <si>
    <r>
      <rPr>
        <b/>
        <sz val="12"/>
        <color theme="9"/>
        <rFont val="Aptos Narrow"/>
        <family val="2"/>
        <scheme val="minor"/>
      </rPr>
      <t xml:space="preserve">¿En qué soy bueno? </t>
    </r>
    <r>
      <rPr>
        <sz val="11"/>
        <color theme="1"/>
        <rFont val="Aptos Narrow"/>
        <family val="2"/>
        <scheme val="minor"/>
      </rPr>
      <t xml:space="preserve">
Ejemplo: ahorros sólidos, conocimientos financieros, baja deuda. </t>
    </r>
  </si>
  <si>
    <r>
      <rPr>
        <b/>
        <sz val="12"/>
        <color theme="9"/>
        <rFont val="Aptos Narrow"/>
        <family val="2"/>
        <scheme val="minor"/>
      </rPr>
      <t xml:space="preserve">¿Qué hay afuera para mi? </t>
    </r>
    <r>
      <rPr>
        <sz val="11"/>
        <color theme="1"/>
        <rFont val="Aptos Narrow"/>
        <family val="2"/>
        <scheme val="minor"/>
      </rPr>
      <t xml:space="preserve">
Ejemplo: reducción de gastos, oportunidades de networking, segunda fuente de ingresos. </t>
    </r>
  </si>
  <si>
    <r>
      <rPr>
        <b/>
        <sz val="12"/>
        <color theme="9"/>
        <rFont val="Aptos Narrow"/>
        <family val="2"/>
        <scheme val="minor"/>
      </rPr>
      <t xml:space="preserve">¿En qué puedo mejorar? </t>
    </r>
    <r>
      <rPr>
        <sz val="11"/>
        <color theme="1"/>
        <rFont val="Aptos Narrow"/>
        <family val="2"/>
        <scheme val="minor"/>
      </rPr>
      <t xml:space="preserve">
Ejemplo: falta de ahorros, poco conociemiento financiero, gastos impulsivos, falta de planificación </t>
    </r>
  </si>
  <si>
    <r>
      <rPr>
        <b/>
        <sz val="12"/>
        <color theme="9"/>
        <rFont val="Aptos Narrow"/>
        <family val="2"/>
        <scheme val="minor"/>
      </rPr>
      <t xml:space="preserve">¿Qué barrera puedo encontrar en el camino? </t>
    </r>
    <r>
      <rPr>
        <sz val="11"/>
        <color theme="1"/>
        <rFont val="Aptos Narrow"/>
        <family val="2"/>
        <scheme val="minor"/>
      </rPr>
      <t xml:space="preserve">
Ejemplo: inestabilidad económica, intereses altos en deuda, pérdida de empleo. </t>
    </r>
  </si>
  <si>
    <t xml:space="preserve">FIGURA 5. Análisis FODA. </t>
  </si>
  <si>
    <t>Ref. Página 83</t>
  </si>
  <si>
    <t>Tabla 16</t>
  </si>
  <si>
    <t xml:space="preserve">Alineación de estrategias </t>
  </si>
  <si>
    <t xml:space="preserve">Metas </t>
  </si>
  <si>
    <t xml:space="preserve">Cronograma </t>
  </si>
  <si>
    <t>Estrategia</t>
  </si>
  <si>
    <t xml:space="preserve">Diseña estrategias para alcanzar tus metas, como ajustar tu presupuesto, aumentar tus ingresos, o negociar tasas de interés. </t>
  </si>
  <si>
    <t xml:space="preserve">Define fecha y revisa periódicamente </t>
  </si>
  <si>
    <t>0 (Ejemplo)</t>
  </si>
  <si>
    <t xml:space="preserve">Ahorrar $2,500 para un viaje a Europa en doce meses </t>
  </si>
  <si>
    <t xml:space="preserve">Generar mayores ingresos con una segunda fuente. </t>
  </si>
  <si>
    <t xml:space="preserve">Setiembre de 202X. </t>
  </si>
  <si>
    <t xml:space="preserve">Ejemplo </t>
  </si>
  <si>
    <t xml:space="preserve">Ahorrar $2,500 para un viaje a Euroda </t>
  </si>
  <si>
    <t xml:space="preserve">Generar mayores ingresos </t>
  </si>
  <si>
    <t xml:space="preserve">Ofrecer servicios como tutorías o cuidado de mascotas </t>
  </si>
  <si>
    <t xml:space="preserve">Vender artículos que ya no uso (ropa, tecnología, muebles) </t>
  </si>
  <si>
    <t xml:space="preserve">Conseguir un trabajo a tiempo parcial o freelance. </t>
  </si>
  <si>
    <t xml:space="preserve">Iniciar un pequeño negocio online (artesanía, producto digital, etc) </t>
  </si>
  <si>
    <t xml:space="preserve">Realizar encuestas pagadas o participar en estudios de mercado. </t>
  </si>
  <si>
    <t>Noviembre 202X</t>
  </si>
  <si>
    <t>Diciembre  202X</t>
  </si>
  <si>
    <t>Enero 202X</t>
  </si>
  <si>
    <t>Febrero  202X</t>
  </si>
  <si>
    <t>Marzo 202X</t>
  </si>
  <si>
    <t>[1]</t>
  </si>
  <si>
    <t>[2]</t>
  </si>
  <si>
    <t>[3]</t>
  </si>
  <si>
    <t>[4]</t>
  </si>
  <si>
    <t>[5]</t>
  </si>
  <si>
    <t>Johan Vitaliano</t>
  </si>
  <si>
    <t xml:space="preserve">Contáctame en Linkedin. </t>
  </si>
  <si>
    <t xml:space="preserve">FIGURA 6 </t>
  </si>
  <si>
    <t xml:space="preserve">PLAN ESTRATÉGICO PERSONAL </t>
  </si>
  <si>
    <t xml:space="preserve">Un neto negativo recurrente representa una situación que te va debilitando financieramente, ya que para cubrir ese negativo generalmente generas deuda. </t>
  </si>
  <si>
    <t>Un neto positivo recurrente es saludable, ya que representa que mes a mes tus gastos son menores a tus ingresos, esto te permite tener ahorros, eventualmente</t>
  </si>
  <si>
    <t xml:space="preserve"> construir un fondo para inversiones, etc. </t>
  </si>
  <si>
    <t>Interpretación general::</t>
  </si>
  <si>
    <t xml:space="preserve">Interpretación general </t>
  </si>
  <si>
    <t>Gimnasio</t>
  </si>
  <si>
    <t xml:space="preserve">Cambia y agrega conceptos según tu necesidad. Recuerda que es importante que  consideres todos </t>
  </si>
  <si>
    <t xml:space="preserve">Estudios </t>
  </si>
  <si>
    <t>Basico</t>
  </si>
  <si>
    <t xml:space="preserve">PLAN DE JUBILACIÓN ANTICIPADA </t>
  </si>
  <si>
    <t xml:space="preserve">GASTOS ANUALES </t>
  </si>
  <si>
    <t>25X</t>
  </si>
  <si>
    <t xml:space="preserve"> </t>
  </si>
  <si>
    <t xml:space="preserve">Fondo que necesitarias tener para cubrir 25 años de vida post jubilación. </t>
  </si>
  <si>
    <t xml:space="preserve">Si generas ahorros o inversión anual </t>
  </si>
  <si>
    <t xml:space="preserve">Inversiones y/o ahorros que tienes a la fecha </t>
  </si>
  <si>
    <t xml:space="preserve">Fondo residual </t>
  </si>
  <si>
    <t xml:space="preserve">Lo que te faltaría juntar </t>
  </si>
  <si>
    <t xml:space="preserve">Aquí considera el valor de los activos que te puedan generar renta . Lo que tienes acumulado en tu fondo de pensión. Lo que tienes acumulado como ahorros o inversiones. </t>
  </si>
  <si>
    <t xml:space="preserve">MONEDA </t>
  </si>
  <si>
    <t xml:space="preserve">Comentarios </t>
  </si>
  <si>
    <t>Las cifras son un ejemplo, ajustalas a tu realidad</t>
  </si>
  <si>
    <t xml:space="preserve">Años aprox residuales para juntar el fondo </t>
  </si>
  <si>
    <t xml:space="preserve">Factor </t>
  </si>
  <si>
    <t xml:space="preserve">Considera lo que podrías generar de ahorros  anuales o inversión que genere ingresos pasivos posteriores. </t>
  </si>
  <si>
    <t xml:space="preserve">Esta cantidad de años la puedes reducir aplicando estrategias relacionadas a generar fuentes de ingreso adicionales a las que tienes hoy. Haciendo inversiones que se conviertan en tu fuente de ingresos pasivos. </t>
  </si>
  <si>
    <t xml:space="preserve">RECUERDA: ESTE ES TU MEJOR ESTIMADO DE REFERENCIA. </t>
  </si>
  <si>
    <t>Aquí considera con cuanto de gastos anuales podrías vivir - tu mejor estimado, post jubilación</t>
  </si>
  <si>
    <t xml:space="preserve">Total gastos básicos </t>
  </si>
  <si>
    <t>Total gastos discrecional</t>
  </si>
  <si>
    <t xml:space="preserve">Soy capaz de mejorar mi salud financiera </t>
  </si>
  <si>
    <t xml:space="preserve">Aquí defino el balance de mi dinero, la mejor manera de usarlo y el impacto de mis decisiones. Aquí valoro si debo generar mas fuentes de ingreso y/o ajustar mis gastos discrecionales o mejorar los básicos. </t>
  </si>
  <si>
    <t xml:space="preserve">MI PANEL DE CONTROL FINANCIERO PERSONAL </t>
  </si>
  <si>
    <t xml:space="preserve">Gasolina </t>
  </si>
  <si>
    <t xml:space="preserve">Numeros y conceptos hipotéticos - reemplazar con tus valores  - visualizar gráficos </t>
  </si>
  <si>
    <t xml:space="preserve">&gt;&gt;&gt;&gt;  VER GRÁFICOS EN SIGUIENTE HOJA </t>
  </si>
  <si>
    <r>
      <rPr>
        <b/>
        <sz val="11"/>
        <color theme="1"/>
        <rFont val="Aptos Narrow"/>
        <family val="2"/>
        <scheme val="minor"/>
      </rPr>
      <t xml:space="preserve">INGRESOS: </t>
    </r>
    <r>
      <rPr>
        <sz val="11"/>
        <color theme="1"/>
        <rFont val="Aptos Narrow"/>
        <family val="2"/>
        <scheme val="minor"/>
      </rPr>
      <t xml:space="preserve">Evalua si consideras posible generar otra fuente de ingresos. </t>
    </r>
  </si>
  <si>
    <r>
      <rPr>
        <b/>
        <sz val="11"/>
        <color theme="1"/>
        <rFont val="Aptos Narrow"/>
        <family val="2"/>
        <scheme val="minor"/>
      </rPr>
      <t>TIPOS DE GASTO:</t>
    </r>
    <r>
      <rPr>
        <sz val="11"/>
        <color theme="1"/>
        <rFont val="Aptos Narrow"/>
        <family val="2"/>
        <scheme val="minor"/>
      </rPr>
      <t xml:space="preserve"> Evalua la proporción de gastos discrecionales que tienes. ¿Ves alguna oportunidad de mejora?</t>
    </r>
  </si>
  <si>
    <r>
      <rPr>
        <b/>
        <sz val="11"/>
        <color theme="1"/>
        <rFont val="Aptos Narrow"/>
        <family val="2"/>
        <scheme val="minor"/>
      </rPr>
      <t xml:space="preserve">GASTOS BÁSICOS: </t>
    </r>
    <r>
      <rPr>
        <sz val="11"/>
        <color theme="1"/>
        <rFont val="Aptos Narrow"/>
        <family val="2"/>
        <scheme val="minor"/>
      </rPr>
      <t xml:space="preserve">Evalua si hay alguna oportunidad de ajuste </t>
    </r>
  </si>
  <si>
    <r>
      <rPr>
        <b/>
        <sz val="11"/>
        <color theme="1"/>
        <rFont val="Aptos Narrow"/>
        <family val="2"/>
        <scheme val="minor"/>
      </rPr>
      <t xml:space="preserve">GASTOS DISCRECIONALES: </t>
    </r>
    <r>
      <rPr>
        <sz val="11"/>
        <color theme="1"/>
        <rFont val="Aptos Narrow"/>
        <family val="2"/>
        <scheme val="minor"/>
      </rPr>
      <t xml:space="preserve">Identifica de cual de los gastos puedes prescindir y/o adoptar alguna estrategia que pueda reducir el nivel de gasto por concepto. </t>
    </r>
  </si>
  <si>
    <t xml:space="preserve">Estos gráficos se actualizan con las cifras que  modifiques en la hoja "Presupuesto personal" </t>
  </si>
  <si>
    <t xml:space="preserve">CONCEPTO </t>
  </si>
  <si>
    <t xml:space="preserve">Las últimas hojas contienen un formato de presupuesto mensualizado, un panel de control con principales </t>
  </si>
  <si>
    <t xml:space="preserve">gráficos y una calculadora de "proyección de jubilación anticipada" para que lo apliques durante el </t>
  </si>
  <si>
    <t xml:space="preserve">desarrollo del libro. </t>
  </si>
  <si>
    <t xml:space="preserve">Si el valor neto resulta positivo representa que tu patrimonio cubre lo que mantienes de deuda. Situación saludable. </t>
  </si>
  <si>
    <t>BIENVENIDO(A) AL TOOLKIT DE "CÚRATE DEL BOLSILLO"</t>
  </si>
  <si>
    <t xml:space="preserve">Meditación  </t>
  </si>
  <si>
    <t xml:space="preserve">Esta sección del toolkit contiene: </t>
  </si>
  <si>
    <t xml:space="preserve">Instálate en un lugar tranquilo en el que puedas conectar con la meditación que he preparado para ti. Da click al link a continuación. </t>
  </si>
  <si>
    <t xml:space="preserve">Tablas </t>
  </si>
  <si>
    <t xml:space="preserve">De la 1 a la 5 que te facilitarán el desarrollo de lo que se indica en el libro. </t>
  </si>
  <si>
    <t xml:space="preserve">Parada C </t>
  </si>
  <si>
    <t>Parada R</t>
  </si>
  <si>
    <t xml:space="preserve">Tablas de trabajo integrado con el libro </t>
  </si>
  <si>
    <t xml:space="preserve">Meditación y tablas de trabajo integrado con el l ibro </t>
  </si>
  <si>
    <t>Parada E</t>
  </si>
  <si>
    <t xml:space="preserve">Formato de presupuesto personal </t>
  </si>
  <si>
    <t xml:space="preserve">Tu panel de control personal - te presentará información clave de tu presupuesto, en formato gráfico. </t>
  </si>
  <si>
    <t xml:space="preserve">Calculadora de jubilación anticipada </t>
  </si>
  <si>
    <t xml:space="preserve">Contenido en siguientes hojas </t>
  </si>
  <si>
    <t xml:space="preserve">A MEDIDA QUE MODIFIQUES LOS VALORES EN TU PRESUPUESTO, SE ACTUALIZARÁN ESTOS GRÁFICOS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</si>
</sst>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??_ ;_ @_ "/>
    <numFmt numFmtId="165" formatCode="_-* #,##0_-;\-* #,##0_-;_-* &quot;-&quot;??_-;_-@_-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1"/>
      <color theme="9"/>
      <name val="Sylfaen"/>
      <family val="1"/>
    </font>
    <font>
      <b/>
      <i/>
      <sz val="8"/>
      <color theme="0" tint="-0.499984740745262"/>
      <name val="Tahoma"/>
      <family val="2"/>
    </font>
    <font>
      <b/>
      <sz val="8"/>
      <color theme="0" tint="-0.499984740745262"/>
      <name val="Tahoma"/>
      <family val="2"/>
    </font>
    <font>
      <sz val="11"/>
      <color theme="0" tint="-0.499984740745262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4"/>
      <color theme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9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12"/>
      <color theme="9"/>
      <name val="Aptos Narrow"/>
      <family val="2"/>
      <scheme val="minor"/>
    </font>
    <font>
      <b/>
      <sz val="9"/>
      <color theme="9"/>
      <name val="Aptos Narrow"/>
      <family val="2"/>
      <scheme val="minor"/>
    </font>
    <font>
      <sz val="28"/>
      <color theme="9"/>
      <name val="Aptos Narrow"/>
      <family val="2"/>
      <scheme val="minor"/>
    </font>
    <font>
      <b/>
      <sz val="18"/>
      <color theme="9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sz val="16"/>
      <color theme="0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i/>
      <sz val="8"/>
      <color theme="0"/>
      <name val="Tahoma"/>
      <family val="2"/>
    </font>
    <font>
      <b/>
      <sz val="8"/>
      <color theme="0"/>
      <name val="Tahoma"/>
      <family val="2"/>
    </font>
    <font>
      <b/>
      <sz val="9"/>
      <color theme="0"/>
      <name val="Tahoma"/>
      <family val="2"/>
    </font>
    <font>
      <b/>
      <i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8"/>
      <color theme="0"/>
      <name val="Aptos Narrow"/>
      <family val="2"/>
      <scheme val="minor"/>
    </font>
    <font>
      <sz val="28"/>
      <color theme="0"/>
      <name val="Aptos Narrow"/>
      <family val="2"/>
      <scheme val="minor"/>
    </font>
    <font>
      <sz val="72"/>
      <color theme="0"/>
      <name val="Brush Script MT"/>
      <family val="4"/>
    </font>
    <font>
      <u/>
      <sz val="11"/>
      <color theme="1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u/>
      <sz val="36"/>
      <color theme="0"/>
      <name val="Aptos Narrow"/>
      <family val="2"/>
      <scheme val="minor"/>
    </font>
    <font>
      <b/>
      <u/>
      <sz val="14"/>
      <color theme="9"/>
      <name val="Aptos Narrow"/>
      <family val="2"/>
      <scheme val="minor"/>
    </font>
    <font>
      <sz val="22"/>
      <color theme="9"/>
      <name val="Aptos Narrow"/>
      <family val="2"/>
      <scheme val="minor"/>
    </font>
    <font>
      <b/>
      <sz val="26"/>
      <color theme="9"/>
      <name val="Aptos Narrow"/>
      <family val="2"/>
      <scheme val="minor"/>
    </font>
    <font>
      <b/>
      <sz val="18"/>
      <color theme="9" tint="-0.249977111117893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58">
    <xf numFmtId="0" fontId="0" fillId="0" borderId="0" xfId="0"/>
    <xf numFmtId="0" fontId="2" fillId="3" borderId="4" xfId="0" applyFont="1" applyFill="1" applyBorder="1" applyAlignment="1">
      <alignment vertical="center" wrapText="1"/>
    </xf>
    <xf numFmtId="164" fontId="3" fillId="3" borderId="5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164" fontId="4" fillId="3" borderId="0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vertical="center" wrapText="1"/>
    </xf>
    <xf numFmtId="0" fontId="5" fillId="0" borderId="0" xfId="0" applyFont="1"/>
    <xf numFmtId="0" fontId="2" fillId="3" borderId="8" xfId="0" applyFont="1" applyFill="1" applyBorder="1" applyAlignment="1">
      <alignment vertical="center" wrapText="1"/>
    </xf>
    <xf numFmtId="164" fontId="3" fillId="3" borderId="0" xfId="1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/>
    <xf numFmtId="164" fontId="3" fillId="3" borderId="9" xfId="1" applyNumberFormat="1" applyFont="1" applyFill="1" applyBorder="1" applyAlignment="1" applyProtection="1">
      <alignment vertical="center" wrapText="1"/>
      <protection locked="0"/>
    </xf>
    <xf numFmtId="164" fontId="4" fillId="3" borderId="9" xfId="1" applyNumberFormat="1" applyFont="1" applyFill="1" applyBorder="1" applyAlignment="1">
      <alignment vertical="center" wrapText="1"/>
    </xf>
    <xf numFmtId="165" fontId="0" fillId="0" borderId="0" xfId="1" applyNumberFormat="1" applyFont="1"/>
    <xf numFmtId="0" fontId="0" fillId="0" borderId="11" xfId="0" applyBorder="1"/>
    <xf numFmtId="0" fontId="0" fillId="3" borderId="12" xfId="0" applyFill="1" applyBorder="1"/>
    <xf numFmtId="165" fontId="0" fillId="3" borderId="12" xfId="0" applyNumberFormat="1" applyFill="1" applyBorder="1"/>
    <xf numFmtId="0" fontId="0" fillId="3" borderId="13" xfId="0" applyFill="1" applyBorder="1"/>
    <xf numFmtId="0" fontId="0" fillId="3" borderId="0" xfId="0" applyFill="1"/>
    <xf numFmtId="0" fontId="2" fillId="3" borderId="14" xfId="0" applyFont="1" applyFill="1" applyBorder="1" applyAlignment="1">
      <alignment vertical="center" wrapText="1"/>
    </xf>
    <xf numFmtId="164" fontId="3" fillId="3" borderId="15" xfId="1" applyNumberFormat="1" applyFont="1" applyFill="1" applyBorder="1" applyAlignment="1" applyProtection="1">
      <alignment vertical="center" wrapText="1"/>
      <protection locked="0"/>
    </xf>
    <xf numFmtId="164" fontId="4" fillId="3" borderId="16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4" borderId="5" xfId="0" applyFill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0" fillId="5" borderId="0" xfId="0" applyFill="1"/>
    <xf numFmtId="0" fontId="13" fillId="0" borderId="5" xfId="0" applyFont="1" applyBorder="1"/>
    <xf numFmtId="0" fontId="13" fillId="0" borderId="0" xfId="0" applyFont="1"/>
    <xf numFmtId="0" fontId="9" fillId="0" borderId="17" xfId="0" applyFont="1" applyBorder="1" applyAlignment="1">
      <alignment horizontal="center"/>
    </xf>
    <xf numFmtId="0" fontId="0" fillId="5" borderId="5" xfId="0" applyFill="1" applyBorder="1"/>
    <xf numFmtId="0" fontId="0" fillId="4" borderId="5" xfId="0" applyFill="1" applyBorder="1"/>
    <xf numFmtId="0" fontId="0" fillId="0" borderId="5" xfId="0" applyBorder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9" xfId="0" applyBorder="1"/>
    <xf numFmtId="0" fontId="0" fillId="0" borderId="17" xfId="0" applyBorder="1"/>
    <xf numFmtId="0" fontId="0" fillId="0" borderId="5" xfId="0" applyBorder="1" applyAlignment="1">
      <alignment horizontal="right"/>
    </xf>
    <xf numFmtId="0" fontId="0" fillId="0" borderId="15" xfId="0" applyBorder="1"/>
    <xf numFmtId="0" fontId="10" fillId="0" borderId="0" xfId="0" applyFont="1"/>
    <xf numFmtId="0" fontId="11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17" xfId="0" applyFont="1" applyBorder="1"/>
    <xf numFmtId="0" fontId="11" fillId="0" borderId="17" xfId="0" applyFont="1" applyBorder="1"/>
    <xf numFmtId="0" fontId="20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0" fillId="5" borderId="15" xfId="0" applyFill="1" applyBorder="1" applyAlignment="1">
      <alignment vertical="top"/>
    </xf>
    <xf numFmtId="0" fontId="0" fillId="5" borderId="15" xfId="0" applyFill="1" applyBorder="1" applyAlignment="1">
      <alignment horizontal="center" vertical="top"/>
    </xf>
    <xf numFmtId="0" fontId="15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5" borderId="15" xfId="0" applyFill="1" applyBorder="1"/>
    <xf numFmtId="0" fontId="0" fillId="0" borderId="26" xfId="0" applyBorder="1"/>
    <xf numFmtId="0" fontId="0" fillId="0" borderId="22" xfId="0" applyBorder="1"/>
    <xf numFmtId="0" fontId="0" fillId="0" borderId="24" xfId="0" applyBorder="1"/>
    <xf numFmtId="0" fontId="21" fillId="0" borderId="0" xfId="0" applyFont="1"/>
    <xf numFmtId="0" fontId="24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0" fillId="3" borderId="0" xfId="0" applyFill="1" applyBorder="1" applyAlignment="1">
      <alignment horizontal="center"/>
    </xf>
    <xf numFmtId="0" fontId="6" fillId="2" borderId="2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0" fillId="0" borderId="12" xfId="0" applyBorder="1"/>
    <xf numFmtId="0" fontId="7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7" borderId="0" xfId="0" applyFont="1" applyFill="1" applyAlignment="1">
      <alignment horizontal="center"/>
    </xf>
    <xf numFmtId="0" fontId="26" fillId="7" borderId="0" xfId="0" applyFont="1" applyFill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164" fontId="3" fillId="5" borderId="20" xfId="1" applyNumberFormat="1" applyFont="1" applyFill="1" applyBorder="1" applyAlignment="1" applyProtection="1">
      <alignment vertical="center" wrapText="1"/>
      <protection locked="0"/>
    </xf>
    <xf numFmtId="0" fontId="31" fillId="8" borderId="1" xfId="0" applyFont="1" applyFill="1" applyBorder="1" applyAlignment="1">
      <alignment vertical="center" wrapText="1"/>
    </xf>
    <xf numFmtId="0" fontId="31" fillId="8" borderId="27" xfId="0" applyFont="1" applyFill="1" applyBorder="1" applyAlignment="1">
      <alignment vertical="center" wrapText="1"/>
    </xf>
    <xf numFmtId="164" fontId="32" fillId="8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0" fillId="8" borderId="0" xfId="0" applyFill="1"/>
    <xf numFmtId="0" fontId="26" fillId="8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165" fontId="26" fillId="4" borderId="0" xfId="1" applyNumberFormat="1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top"/>
    </xf>
    <xf numFmtId="0" fontId="26" fillId="4" borderId="0" xfId="0" applyFont="1" applyFill="1"/>
    <xf numFmtId="0" fontId="26" fillId="4" borderId="0" xfId="0" applyFont="1" applyFill="1" applyAlignment="1">
      <alignment wrapText="1"/>
    </xf>
    <xf numFmtId="0" fontId="35" fillId="4" borderId="0" xfId="0" applyFont="1" applyFill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14" xfId="0" applyFill="1" applyBorder="1"/>
    <xf numFmtId="0" fontId="0" fillId="5" borderId="16" xfId="0" applyFill="1" applyBorder="1"/>
    <xf numFmtId="0" fontId="0" fillId="0" borderId="9" xfId="0" applyBorder="1"/>
    <xf numFmtId="0" fontId="0" fillId="0" borderId="20" xfId="0" applyBorder="1"/>
    <xf numFmtId="0" fontId="38" fillId="4" borderId="0" xfId="0" applyFont="1" applyFill="1"/>
    <xf numFmtId="0" fontId="39" fillId="4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37" fillId="4" borderId="0" xfId="0" applyFont="1" applyFill="1" applyAlignment="1">
      <alignment horizontal="center"/>
    </xf>
    <xf numFmtId="0" fontId="42" fillId="4" borderId="0" xfId="2" applyFont="1" applyFill="1" applyAlignment="1">
      <alignment horizontal="center"/>
    </xf>
    <xf numFmtId="0" fontId="41" fillId="4" borderId="0" xfId="0" applyFont="1" applyFill="1" applyAlignment="1">
      <alignment horizontal="center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0" fillId="5" borderId="14" xfId="0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33" fillId="8" borderId="0" xfId="0" applyFont="1" applyFill="1" applyAlignment="1">
      <alignment horizontal="center" vertical="center"/>
    </xf>
    <xf numFmtId="0" fontId="32" fillId="8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23" fillId="7" borderId="0" xfId="0" applyFont="1" applyFill="1" applyAlignment="1">
      <alignment horizontal="center"/>
    </xf>
    <xf numFmtId="0" fontId="36" fillId="8" borderId="0" xfId="0" applyFont="1" applyFill="1" applyAlignment="1">
      <alignment horizontal="center"/>
    </xf>
    <xf numFmtId="0" fontId="47" fillId="0" borderId="0" xfId="0" applyFont="1"/>
    <xf numFmtId="0" fontId="17" fillId="0" borderId="0" xfId="0" applyFont="1"/>
    <xf numFmtId="0" fontId="9" fillId="0" borderId="0" xfId="0" applyFont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iNGRESOS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'Presupuesto personal'!$O$7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E0B-47DB-AA77-741941C860EE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BE0B-47DB-AA77-741941C860EE}"/>
              </c:ext>
            </c:extLst>
          </c:dPt>
          <c:cat>
            <c:strRef>
              <c:f>'Presupuesto personal'!$A$9:$A$10</c:f>
              <c:strCache>
                <c:ptCount val="2"/>
                <c:pt idx="0">
                  <c:v>SUELDO</c:v>
                </c:pt>
                <c:pt idx="1">
                  <c:v>Gratificación / bono </c:v>
                </c:pt>
              </c:strCache>
            </c:strRef>
          </c:cat>
          <c:val>
            <c:numRef>
              <c:f>'Presupuesto personal'!$O$9:$O$10</c:f>
              <c:numCache>
                <c:formatCode>_ * #,##0_ ;_ * \-#,##0_ ;_ * "-"??_ ;_ @_ </c:formatCode>
                <c:ptCount val="2"/>
                <c:pt idx="0">
                  <c:v>60000</c:v>
                </c:pt>
                <c:pt idx="1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B-47DB-AA77-741941C86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PE"/>
              <a:t>TIPOS</a:t>
            </a:r>
            <a:r>
              <a:rPr lang="es-PE" baseline="0"/>
              <a:t> DE GASTO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038081842449E-2"/>
          <c:y val="0.16991446213108255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A4-4401-8D67-62A35346170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A4-4401-8D67-62A3534617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('Presupuesto personal'!$B$31,'Presupuesto personal'!$B$40)</c:f>
              <c:strCache>
                <c:ptCount val="2"/>
                <c:pt idx="0">
                  <c:v>Total gastos básicos </c:v>
                </c:pt>
                <c:pt idx="1">
                  <c:v>Total gastos discrecional</c:v>
                </c:pt>
              </c:strCache>
            </c:strRef>
          </c:cat>
          <c:val>
            <c:numRef>
              <c:f>('Presupuesto personal'!$O$31,'Presupuesto personal'!$O$40)</c:f>
              <c:numCache>
                <c:formatCode>_ * #,##0_ ;_ * \-#,##0_ ;_ * "-"??_ ;_ @_ </c:formatCode>
                <c:ptCount val="2"/>
                <c:pt idx="0">
                  <c:v>46144</c:v>
                </c:pt>
                <c:pt idx="1">
                  <c:v>15340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A4-4401-8D67-62A35346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563117006033676"/>
          <c:y val="0.8293007798485621"/>
          <c:w val="0.86181089216936346"/>
          <c:h val="0.15108140259445987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Gastos básicos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6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4EA72E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'Presupuesto personal'!$A$15:$A$30</c:f>
              <c:strCache>
                <c:ptCount val="16"/>
                <c:pt idx="0">
                  <c:v>Alimentos </c:v>
                </c:pt>
                <c:pt idx="1">
                  <c:v>Seguro carro </c:v>
                </c:pt>
                <c:pt idx="2">
                  <c:v>Gasolina </c:v>
                </c:pt>
                <c:pt idx="3">
                  <c:v>Utiles de limpieza</c:v>
                </c:pt>
                <c:pt idx="4">
                  <c:v>Comidas oficina </c:v>
                </c:pt>
                <c:pt idx="5">
                  <c:v>impuestos vehicular y predial </c:v>
                </c:pt>
                <c:pt idx="6">
                  <c:v>Estudios </c:v>
                </c:pt>
                <c:pt idx="7">
                  <c:v>Médicos </c:v>
                </c:pt>
                <c:pt idx="8">
                  <c:v>Ropa </c:v>
                </c:pt>
                <c:pt idx="9">
                  <c:v>Mantenimiento </c:v>
                </c:pt>
                <c:pt idx="10">
                  <c:v>Luz </c:v>
                </c:pt>
                <c:pt idx="11">
                  <c:v>Agua</c:v>
                </c:pt>
                <c:pt idx="12">
                  <c:v>Internet </c:v>
                </c:pt>
                <c:pt idx="13">
                  <c:v>Gas</c:v>
                </c:pt>
                <c:pt idx="14">
                  <c:v>Celular personal </c:v>
                </c:pt>
                <c:pt idx="15">
                  <c:v>Mascota - alimentación + limpieza </c:v>
                </c:pt>
              </c:strCache>
            </c:strRef>
          </c:cat>
          <c:val>
            <c:numRef>
              <c:f>'Presupuesto personal'!$O$15:$O$30</c:f>
              <c:numCache>
                <c:formatCode>_ * #,##0_ ;_ * \-#,##0_ ;_ * "-"??_ ;_ @_ </c:formatCode>
                <c:ptCount val="16"/>
                <c:pt idx="0">
                  <c:v>14400</c:v>
                </c:pt>
                <c:pt idx="1">
                  <c:v>3024</c:v>
                </c:pt>
                <c:pt idx="2">
                  <c:v>7200</c:v>
                </c:pt>
                <c:pt idx="3">
                  <c:v>3600</c:v>
                </c:pt>
                <c:pt idx="4">
                  <c:v>2400</c:v>
                </c:pt>
                <c:pt idx="5">
                  <c:v>1800</c:v>
                </c:pt>
                <c:pt idx="6">
                  <c:v>2800</c:v>
                </c:pt>
                <c:pt idx="7">
                  <c:v>1200</c:v>
                </c:pt>
                <c:pt idx="8">
                  <c:v>1800</c:v>
                </c:pt>
                <c:pt idx="9">
                  <c:v>1200</c:v>
                </c:pt>
                <c:pt idx="10">
                  <c:v>600</c:v>
                </c:pt>
                <c:pt idx="11">
                  <c:v>720</c:v>
                </c:pt>
                <c:pt idx="12">
                  <c:v>1200</c:v>
                </c:pt>
                <c:pt idx="13">
                  <c:v>720</c:v>
                </c:pt>
                <c:pt idx="14">
                  <c:v>480</c:v>
                </c:pt>
                <c:pt idx="1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2-436E-9136-8D3D71B82D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900429583"/>
        <c:axId val="900430543"/>
      </c:barChart>
      <c:catAx>
        <c:axId val="900429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0430543"/>
        <c:crosses val="autoZero"/>
        <c:auto val="1"/>
        <c:lblAlgn val="ctr"/>
        <c:lblOffset val="100"/>
        <c:noMultiLvlLbl val="0"/>
      </c:catAx>
      <c:valAx>
        <c:axId val="900430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042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gastos discrecionales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500" b="1" i="0" u="none" strike="noStrike" cap="all" spc="100" baseline="0">
              <a:solidFill>
                <a:sysClr val="window" lastClr="FFFFFF"/>
              </a:solidFill>
              <a:latin typeface="Aptos Narrow" panose="02110004020202020204"/>
            </a:rPr>
            <a:t>gastos discrecionales</a:t>
          </a:r>
        </a:p>
      </cx:txPr>
    </cx:title>
    <cx:plotArea>
      <cx:plotAreaRegion>
        <cx:series layoutId="funnel" uniqueId="{F9D143A4-2B04-448B-9C56-81A339DBAD1C}">
          <cx:dataLabels>
            <cx:visibility seriesName="0" categoryName="0" value="1"/>
          </cx:dataLabels>
          <cx:dataId val="0"/>
        </cx:series>
      </cx:plotAreaRegion>
      <cx:axis id="0">
        <cx:catScaling gapWidth="0.5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29">
  <cs:axisTitle>
    <cs:lnRef idx="0"/>
    <cs:fillRef idx="0"/>
    <cs:effectRef idx="0"/>
    <cs:fontRef idx="minor">
      <a:schemeClr val="lt1"/>
    </cs:fontRef>
    <cs:defRPr sz="9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/>
    <cs:bodyPr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/>
  </cs:chartArea>
  <cs:dataLabel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  <a:ln w="9525"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/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lt1">
            <a:alpha val="2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/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500" b="1" cap="all" spc="100"/>
    <cs:bodyPr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lt1"/>
        </a:solidFill>
        <a:prstDash val="sysDash"/>
      </a:ln>
    </cs:spPr>
  </cs:trendline>
  <cs:trendlineLabel>
    <cs:lnRef idx="0"/>
    <cs:fillRef idx="0"/>
    <cs:effectRef idx="0"/>
    <cs:fontRef idx="minor">
      <a:schemeClr val="lt1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/>
    </cs:fontRef>
    <cs:defRPr sz="9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microsoft.com/office/2014/relationships/chartEx" Target="../charts/chartEx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635000</xdr:colOff>
      <xdr:row>16</xdr:row>
      <xdr:rowOff>293901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233E1B-ED5E-7430-5FE9-E3E56019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3000" cy="8342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76200</xdr:rowOff>
        </xdr:from>
        <xdr:to>
          <xdr:col>9</xdr:col>
          <xdr:colOff>133350</xdr:colOff>
          <xdr:row>11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149412</xdr:rowOff>
    </xdr:from>
    <xdr:to>
      <xdr:col>5</xdr:col>
      <xdr:colOff>480296</xdr:colOff>
      <xdr:row>20</xdr:row>
      <xdr:rowOff>67236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4EB646-06F4-3C08-C472-41E168B6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412"/>
          <a:ext cx="4290296" cy="4011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7056</xdr:rowOff>
    </xdr:from>
    <xdr:to>
      <xdr:col>5</xdr:col>
      <xdr:colOff>338567</xdr:colOff>
      <xdr:row>19</xdr:row>
      <xdr:rowOff>134055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9C8F8D-4C60-B1A0-2A3B-0CE59337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7056"/>
          <a:ext cx="4127401" cy="38593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5</xdr:col>
      <xdr:colOff>463550</xdr:colOff>
      <xdr:row>16</xdr:row>
      <xdr:rowOff>124402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7CC8C9-CE2E-E7AE-7C15-EEE62E95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4260850" cy="33629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584200</xdr:colOff>
      <xdr:row>2</xdr:row>
      <xdr:rowOff>152400</xdr:rowOff>
    </xdr:from>
    <xdr:to>
      <xdr:col>3</xdr:col>
      <xdr:colOff>1466850</xdr:colOff>
      <xdr:row>6</xdr:row>
      <xdr:rowOff>208491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9F9011-23BB-33D0-C0E0-2649A2882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8434" t="34686" r="36739" b="57631"/>
        <a:stretch>
          <a:fillRect/>
        </a:stretch>
      </xdr:blipFill>
      <xdr:spPr>
        <a:xfrm>
          <a:off x="8166100" y="571500"/>
          <a:ext cx="882650" cy="792691"/>
        </a:xfrm>
        <a:prstGeom prst="rect">
          <a:avLst/>
        </a:prstGeom>
      </xdr:spPr>
    </xdr:pic>
    <xdr:clientData/>
  </xdr:twoCellAnchor>
  <xdr:twoCellAnchor editAs="oneCell">
    <xdr:from>
      <xdr:col>2</xdr:col>
      <xdr:colOff>1701800</xdr:colOff>
      <xdr:row>2</xdr:row>
      <xdr:rowOff>139701</xdr:rowOff>
    </xdr:from>
    <xdr:to>
      <xdr:col>2</xdr:col>
      <xdr:colOff>2457450</xdr:colOff>
      <xdr:row>6</xdr:row>
      <xdr:rowOff>234951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8628A6-5E03-4C07-8E5A-D9CD0FFEE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97" t="34148" r="44172" b="57739"/>
        <a:stretch>
          <a:fillRect/>
        </a:stretch>
      </xdr:blipFill>
      <xdr:spPr>
        <a:xfrm>
          <a:off x="4972050" y="558801"/>
          <a:ext cx="755650" cy="831850"/>
        </a:xfrm>
        <a:prstGeom prst="rect">
          <a:avLst/>
        </a:prstGeom>
      </xdr:spPr>
    </xdr:pic>
    <xdr:clientData/>
  </xdr:twoCellAnchor>
  <xdr:twoCellAnchor editAs="oneCell">
    <xdr:from>
      <xdr:col>1</xdr:col>
      <xdr:colOff>401107</xdr:colOff>
      <xdr:row>2</xdr:row>
      <xdr:rowOff>114300</xdr:rowOff>
    </xdr:from>
    <xdr:to>
      <xdr:col>1</xdr:col>
      <xdr:colOff>1238250</xdr:colOff>
      <xdr:row>6</xdr:row>
      <xdr:rowOff>233892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55882C-4956-4F3C-99D2-400620057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346" t="34015" r="51076" b="57661"/>
        <a:stretch>
          <a:fillRect/>
        </a:stretch>
      </xdr:blipFill>
      <xdr:spPr>
        <a:xfrm>
          <a:off x="2001307" y="533400"/>
          <a:ext cx="837143" cy="856192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</xdr:row>
      <xdr:rowOff>57150</xdr:rowOff>
    </xdr:from>
    <xdr:to>
      <xdr:col>0</xdr:col>
      <xdr:colOff>1174750</xdr:colOff>
      <xdr:row>6</xdr:row>
      <xdr:rowOff>225471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743EFC-1A84-47E5-861B-BCB75B77B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213" t="34182" r="56552" b="57036"/>
        <a:stretch>
          <a:fillRect/>
        </a:stretch>
      </xdr:blipFill>
      <xdr:spPr>
        <a:xfrm>
          <a:off x="400050" y="476250"/>
          <a:ext cx="774700" cy="904921"/>
        </a:xfrm>
        <a:prstGeom prst="rect">
          <a:avLst/>
        </a:prstGeom>
      </xdr:spPr>
    </xdr:pic>
    <xdr:clientData/>
  </xdr:twoCellAnchor>
  <xdr:twoCellAnchor>
    <xdr:from>
      <xdr:col>0</xdr:col>
      <xdr:colOff>905564</xdr:colOff>
      <xdr:row>11</xdr:row>
      <xdr:rowOff>5521</xdr:rowOff>
    </xdr:from>
    <xdr:to>
      <xdr:col>1</xdr:col>
      <xdr:colOff>1115391</xdr:colOff>
      <xdr:row>13</xdr:row>
      <xdr:rowOff>121479</xdr:rowOff>
    </xdr:to>
    <xdr:sp macro="" textlink="">
      <xdr:nvSpPr>
        <xdr:cNvPr id="6" name="Globo: línea 5">
          <a:extLst>
            <a:ext uri="{FF2B5EF4-FFF2-40B4-BE49-F238E27FC236}">
              <a16:creationId xmlns:a16="http://schemas.microsoft.com/office/drawing/2014/main" id="{CC810813-EF97-4261-D97E-C54FCE0332BE}"/>
            </a:ext>
          </a:extLst>
        </xdr:cNvPr>
        <xdr:cNvSpPr/>
      </xdr:nvSpPr>
      <xdr:spPr>
        <a:xfrm>
          <a:off x="905564" y="2065130"/>
          <a:ext cx="1811131" cy="480392"/>
        </a:xfrm>
        <a:prstGeom prst="borderCallout1">
          <a:avLst>
            <a:gd name="adj1" fmla="val 18750"/>
            <a:gd name="adj2" fmla="val -8333"/>
            <a:gd name="adj3" fmla="val 127442"/>
            <a:gd name="adj4" fmla="val -5043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Aqui comienza tu desarrollo de estrategias</a:t>
          </a:r>
          <a:r>
            <a:rPr lang="es-PE" sz="1100" baseline="0"/>
            <a:t> y acciones</a:t>
          </a:r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120649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6CE444CE-68A2-472C-B549-EDBCCA52A081}"/>
            </a:ext>
          </a:extLst>
        </xdr:cNvPr>
        <xdr:cNvSpPr>
          <a:spLocks noChangeAspect="1" noChangeArrowheads="1"/>
        </xdr:cNvSpPr>
      </xdr:nvSpPr>
      <xdr:spPr bwMode="auto">
        <a:xfrm>
          <a:off x="0" y="81470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49</xdr:row>
      <xdr:rowOff>120651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21402436-016B-4221-9EBD-CCBCC7F15B9C}"/>
            </a:ext>
          </a:extLst>
        </xdr:cNvPr>
        <xdr:cNvSpPr>
          <a:spLocks noChangeAspect="1" noChangeArrowheads="1"/>
        </xdr:cNvSpPr>
      </xdr:nvSpPr>
      <xdr:spPr bwMode="auto">
        <a:xfrm>
          <a:off x="2063750" y="81470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723900</xdr:colOff>
      <xdr:row>38</xdr:row>
      <xdr:rowOff>152400</xdr:rowOff>
    </xdr:from>
    <xdr:to>
      <xdr:col>18</xdr:col>
      <xdr:colOff>393700</xdr:colOff>
      <xdr:row>44</xdr:row>
      <xdr:rowOff>177800</xdr:rowOff>
    </xdr:to>
    <xdr:sp macro="" textlink="">
      <xdr:nvSpPr>
        <xdr:cNvPr id="4" name="Bocadillo nube: nube 3">
          <a:extLst>
            <a:ext uri="{FF2B5EF4-FFF2-40B4-BE49-F238E27FC236}">
              <a16:creationId xmlns:a16="http://schemas.microsoft.com/office/drawing/2014/main" id="{3394D529-A43F-6484-5271-DE9CE9F9427A}"/>
            </a:ext>
          </a:extLst>
        </xdr:cNvPr>
        <xdr:cNvSpPr/>
      </xdr:nvSpPr>
      <xdr:spPr>
        <a:xfrm>
          <a:off x="9404350" y="6769100"/>
          <a:ext cx="2235200" cy="971550"/>
        </a:xfrm>
        <a:prstGeom prst="cloudCallout">
          <a:avLst>
            <a:gd name="adj1" fmla="val -89731"/>
            <a:gd name="adj2" fmla="val 2250"/>
          </a:avLst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accent3"/>
              </a:solidFill>
            </a:rPr>
            <a:t>Atención con los meses en los que tu valor neto es negativo</a:t>
          </a:r>
        </a:p>
      </xdr:txBody>
    </xdr:sp>
    <xdr:clientData/>
  </xdr:twoCellAnchor>
  <xdr:twoCellAnchor>
    <xdr:from>
      <xdr:col>0</xdr:col>
      <xdr:colOff>57150</xdr:colOff>
      <xdr:row>48</xdr:row>
      <xdr:rowOff>95250</xdr:rowOff>
    </xdr:from>
    <xdr:to>
      <xdr:col>2</xdr:col>
      <xdr:colOff>476250</xdr:colOff>
      <xdr:row>53</xdr:row>
      <xdr:rowOff>146050</xdr:rowOff>
    </xdr:to>
    <xdr:sp macro="" textlink="">
      <xdr:nvSpPr>
        <xdr:cNvPr id="6" name="Bocadillo nube: nube 5">
          <a:extLst>
            <a:ext uri="{FF2B5EF4-FFF2-40B4-BE49-F238E27FC236}">
              <a16:creationId xmlns:a16="http://schemas.microsoft.com/office/drawing/2014/main" id="{854E17A9-BC7A-4689-9E58-5C0C0CFBBB5B}"/>
            </a:ext>
          </a:extLst>
        </xdr:cNvPr>
        <xdr:cNvSpPr/>
      </xdr:nvSpPr>
      <xdr:spPr>
        <a:xfrm>
          <a:off x="57150" y="8413750"/>
          <a:ext cx="2482850" cy="971550"/>
        </a:xfrm>
        <a:prstGeom prst="cloudCallout">
          <a:avLst>
            <a:gd name="adj1" fmla="val 48622"/>
            <a:gd name="adj2" fmla="val -145462"/>
          </a:avLst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Incluye</a:t>
          </a:r>
          <a:r>
            <a:rPr lang="es-PE" sz="1100" b="1" baseline="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 aquí con cuanto de ahorros estás comenzando el año </a:t>
          </a:r>
          <a:endParaRPr lang="es-PE" b="1">
            <a:solidFill>
              <a:schemeClr val="accent3"/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342900</xdr:colOff>
      <xdr:row>18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C8B662-3933-45DF-932B-463CEE676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444500</xdr:colOff>
      <xdr:row>4</xdr:row>
      <xdr:rowOff>0</xdr:rowOff>
    </xdr:from>
    <xdr:to>
      <xdr:col>10</xdr:col>
      <xdr:colOff>438150</xdr:colOff>
      <xdr:row>18</xdr:row>
      <xdr:rowOff>69850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F85BDE-CBDC-4FEC-B49F-BD13DB5A2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514350</xdr:colOff>
      <xdr:row>37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904A74-94AE-4632-8401-3C70FD809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114300</xdr:colOff>
      <xdr:row>19</xdr:row>
      <xdr:rowOff>12700</xdr:rowOff>
    </xdr:from>
    <xdr:to>
      <xdr:col>14</xdr:col>
      <xdr:colOff>654050</xdr:colOff>
      <xdr:row>37</xdr:row>
      <xdr:rowOff>25400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43085318-9E7C-4CE0-A952-A3B3AD54C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0300" y="3225800"/>
              <a:ext cx="5111750" cy="332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ENVENID@%20AL%20TOOLKIT%20DE%20%22C&#218;RATE%20DEL%20BOLSILLO%22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E406-44C7-47AD-9DC2-C1455CCDF0C5}">
  <dimension ref="J1:AD46"/>
  <sheetViews>
    <sheetView showGridLines="0" tabSelected="1" zoomScale="40" zoomScaleNormal="40" workbookViewId="0">
      <pane ySplit="21" topLeftCell="A22" activePane="bottomLeft" state="frozen"/>
      <selection pane="bottomLeft" activeCell="AF12" sqref="AF12"/>
    </sheetView>
  </sheetViews>
  <sheetFormatPr baseColWidth="10" defaultColWidth="10.90625" defaultRowHeight="14.5" x14ac:dyDescent="0.35"/>
  <sheetData>
    <row r="1" spans="10:30" ht="37" x14ac:dyDescent="0.85">
      <c r="K1" s="112"/>
      <c r="L1" s="112"/>
      <c r="M1" s="112"/>
      <c r="N1" s="112"/>
      <c r="O1" s="112"/>
      <c r="P1" s="112"/>
      <c r="Q1" s="112"/>
      <c r="R1" s="112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0:30" ht="47.5" x14ac:dyDescent="1.1000000000000001">
      <c r="K2" s="113" t="s">
        <v>264</v>
      </c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</row>
    <row r="3" spans="10:30" ht="37" x14ac:dyDescent="0.85">
      <c r="K3" s="106" t="s">
        <v>60</v>
      </c>
      <c r="L3" s="106"/>
      <c r="M3" s="106"/>
      <c r="N3" s="106"/>
      <c r="O3" s="106"/>
      <c r="P3" s="106"/>
      <c r="Q3" s="106"/>
      <c r="R3" s="10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0:30" ht="37" x14ac:dyDescent="0.85">
      <c r="K4" s="106" t="s">
        <v>135</v>
      </c>
      <c r="L4" s="106"/>
      <c r="M4" s="106"/>
      <c r="N4" s="106"/>
      <c r="O4" s="106"/>
      <c r="P4" s="106"/>
      <c r="Q4" s="106"/>
      <c r="R4" s="10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0:30" ht="37" x14ac:dyDescent="0.85">
      <c r="K5" s="106" t="s">
        <v>136</v>
      </c>
      <c r="L5" s="106"/>
      <c r="M5" s="106"/>
      <c r="N5" s="106"/>
      <c r="O5" s="106"/>
      <c r="P5" s="106"/>
      <c r="Q5" s="106"/>
      <c r="R5" s="10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</row>
    <row r="6" spans="10:30" ht="37" x14ac:dyDescent="0.85">
      <c r="K6" s="106" t="s">
        <v>137</v>
      </c>
      <c r="L6" s="106"/>
      <c r="M6" s="106"/>
      <c r="N6" s="106"/>
      <c r="O6" s="106"/>
      <c r="P6" s="106"/>
      <c r="Q6" s="106"/>
      <c r="R6" s="10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</row>
    <row r="7" spans="10:30" ht="37" x14ac:dyDescent="0.85">
      <c r="K7" s="106" t="s">
        <v>61</v>
      </c>
      <c r="L7" s="106"/>
      <c r="M7" s="106"/>
      <c r="N7" s="106"/>
      <c r="O7" s="106"/>
      <c r="P7" s="106"/>
      <c r="Q7" s="106"/>
      <c r="R7" s="10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</row>
    <row r="8" spans="10:30" ht="37" x14ac:dyDescent="0.85">
      <c r="K8" s="106" t="s">
        <v>63</v>
      </c>
      <c r="L8" s="106"/>
      <c r="M8" s="106"/>
      <c r="N8" s="106"/>
      <c r="O8" s="106"/>
      <c r="P8" s="106"/>
      <c r="Q8" s="106"/>
      <c r="R8" s="10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0:30" ht="37" x14ac:dyDescent="0.85">
      <c r="K9" s="106" t="s">
        <v>260</v>
      </c>
      <c r="L9" s="106"/>
      <c r="M9" s="106"/>
      <c r="N9" s="106"/>
      <c r="O9" s="106"/>
      <c r="P9" s="106"/>
      <c r="Q9" s="106"/>
      <c r="R9" s="10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0:30" ht="37" x14ac:dyDescent="0.85">
      <c r="K10" s="106" t="s">
        <v>261</v>
      </c>
      <c r="L10" s="106"/>
      <c r="M10" s="106"/>
      <c r="N10" s="106"/>
      <c r="O10" s="106"/>
      <c r="P10" s="106"/>
      <c r="Q10" s="106"/>
      <c r="R10" s="10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0:30" ht="51" customHeight="1" x14ac:dyDescent="2.5">
      <c r="K11" s="106" t="s">
        <v>262</v>
      </c>
      <c r="L11" s="106"/>
      <c r="M11" s="106"/>
      <c r="N11" s="106"/>
      <c r="O11" s="106"/>
      <c r="P11" s="106"/>
      <c r="Q11" s="106"/>
      <c r="R11" s="106"/>
      <c r="S11" s="96"/>
      <c r="T11" s="96"/>
      <c r="U11" s="96"/>
      <c r="V11" s="107"/>
      <c r="W11" s="96"/>
      <c r="X11" s="96"/>
      <c r="Y11" s="96"/>
      <c r="Z11" s="96"/>
      <c r="AA11" s="96"/>
      <c r="AB11" s="96"/>
      <c r="AC11" s="96"/>
      <c r="AD11" s="96"/>
    </row>
    <row r="12" spans="10:30" ht="81" customHeight="1" x14ac:dyDescent="2.5">
      <c r="K12" s="106"/>
      <c r="L12" s="106"/>
      <c r="M12" s="106"/>
      <c r="N12" s="106" t="s">
        <v>62</v>
      </c>
      <c r="O12" s="106"/>
      <c r="P12" s="106"/>
      <c r="Q12" s="106"/>
      <c r="R12" s="106"/>
      <c r="S12" s="96"/>
      <c r="T12" s="96"/>
      <c r="U12" s="96"/>
      <c r="V12" s="107" t="s">
        <v>214</v>
      </c>
      <c r="W12" s="96"/>
      <c r="X12" s="96"/>
      <c r="Y12" s="96"/>
      <c r="Z12" s="96"/>
      <c r="AA12" s="96"/>
      <c r="AB12" s="96"/>
      <c r="AC12" s="96"/>
      <c r="AD12" s="96"/>
    </row>
    <row r="13" spans="10:30" ht="37" x14ac:dyDescent="0.85">
      <c r="K13" s="106"/>
      <c r="L13" s="106"/>
      <c r="M13" s="106"/>
      <c r="N13" s="106"/>
      <c r="O13" s="106"/>
      <c r="P13" s="106"/>
      <c r="Q13" s="106"/>
      <c r="R13" s="106"/>
      <c r="S13" s="96"/>
      <c r="T13" s="96"/>
      <c r="U13" s="96"/>
      <c r="V13" s="106" t="s">
        <v>215</v>
      </c>
      <c r="W13" s="96"/>
      <c r="X13" s="96"/>
      <c r="Y13" s="96"/>
      <c r="Z13" s="96"/>
      <c r="AA13" s="96"/>
      <c r="AB13" s="96"/>
      <c r="AC13" s="96"/>
      <c r="AD13" s="96"/>
    </row>
    <row r="15" spans="10:30" ht="34.5" x14ac:dyDescent="0.8">
      <c r="K15" s="110" t="s">
        <v>278</v>
      </c>
      <c r="L15" s="109"/>
      <c r="M15" s="109"/>
      <c r="N15" s="109"/>
      <c r="O15" s="109"/>
      <c r="P15" s="109"/>
      <c r="Q15" s="109"/>
      <c r="R15" s="109"/>
      <c r="S15" s="109"/>
    </row>
    <row r="16" spans="10:30" ht="28.5" x14ac:dyDescent="0.65">
      <c r="J16" s="111">
        <v>1</v>
      </c>
      <c r="K16" s="109" t="s">
        <v>270</v>
      </c>
      <c r="L16" s="109"/>
      <c r="M16" s="109" t="s">
        <v>273</v>
      </c>
      <c r="N16" s="109"/>
      <c r="O16" s="109"/>
      <c r="P16" s="109"/>
      <c r="Q16" s="109"/>
      <c r="R16" s="109"/>
      <c r="S16" s="109"/>
    </row>
    <row r="17" spans="10:19" ht="28.5" x14ac:dyDescent="0.65">
      <c r="J17" s="111">
        <v>2</v>
      </c>
      <c r="K17" s="109" t="s">
        <v>271</v>
      </c>
      <c r="L17" s="109"/>
      <c r="M17" s="109" t="s">
        <v>272</v>
      </c>
      <c r="N17" s="109"/>
      <c r="O17" s="109"/>
      <c r="P17" s="109"/>
      <c r="Q17" s="109"/>
      <c r="R17" s="109"/>
      <c r="S17" s="109"/>
    </row>
    <row r="18" spans="10:19" ht="28.5" x14ac:dyDescent="0.65">
      <c r="J18" s="111">
        <v>3</v>
      </c>
      <c r="K18" s="109" t="s">
        <v>274</v>
      </c>
      <c r="L18" s="109"/>
      <c r="M18" s="109" t="s">
        <v>272</v>
      </c>
      <c r="N18" s="109"/>
      <c r="O18" s="109"/>
      <c r="P18" s="109"/>
      <c r="Q18" s="109"/>
      <c r="R18" s="109"/>
      <c r="S18" s="109"/>
    </row>
    <row r="19" spans="10:19" ht="28.5" x14ac:dyDescent="0.65">
      <c r="J19" s="111">
        <v>4</v>
      </c>
      <c r="K19" s="109" t="s">
        <v>275</v>
      </c>
      <c r="L19" s="109"/>
      <c r="M19" s="109"/>
      <c r="N19" s="109"/>
      <c r="O19" s="109"/>
      <c r="P19" s="109"/>
      <c r="Q19" s="109"/>
      <c r="R19" s="109"/>
      <c r="S19" s="109"/>
    </row>
    <row r="20" spans="10:19" ht="28.5" x14ac:dyDescent="0.65">
      <c r="J20" s="111">
        <v>5</v>
      </c>
      <c r="K20" s="109" t="s">
        <v>276</v>
      </c>
      <c r="L20" s="109"/>
      <c r="M20" s="109"/>
      <c r="N20" s="109"/>
      <c r="O20" s="109"/>
      <c r="P20" s="109"/>
      <c r="Q20" s="109"/>
      <c r="R20" s="109"/>
      <c r="S20" s="109"/>
    </row>
    <row r="21" spans="10:19" ht="28.5" x14ac:dyDescent="0.65">
      <c r="J21" s="111">
        <v>6</v>
      </c>
      <c r="K21" s="109" t="s">
        <v>277</v>
      </c>
      <c r="L21" s="109"/>
      <c r="M21" s="109"/>
      <c r="N21" s="109"/>
      <c r="O21" s="109"/>
      <c r="P21" s="109"/>
      <c r="Q21" s="109"/>
      <c r="R21" s="109"/>
      <c r="S21" s="109"/>
    </row>
    <row r="22" spans="10:19" ht="28.5" x14ac:dyDescent="0.65">
      <c r="L22" s="109"/>
      <c r="M22" s="109"/>
      <c r="N22" s="109"/>
      <c r="O22" s="109"/>
      <c r="P22" s="109"/>
      <c r="Q22" s="109"/>
      <c r="R22" s="109"/>
      <c r="S22" s="109"/>
    </row>
    <row r="37" spans="11:21" ht="28.5" x14ac:dyDescent="0.65">
      <c r="T37" s="109"/>
      <c r="U37" s="109"/>
    </row>
    <row r="38" spans="11:21" ht="28.5" x14ac:dyDescent="0.65">
      <c r="T38" s="109"/>
      <c r="U38" s="109"/>
    </row>
    <row r="39" spans="11:21" ht="28.5" x14ac:dyDescent="0.65">
      <c r="T39" s="109"/>
      <c r="U39" s="109"/>
    </row>
    <row r="40" spans="11:21" ht="28.5" x14ac:dyDescent="0.65">
      <c r="T40" s="109"/>
      <c r="U40" s="109"/>
    </row>
    <row r="41" spans="11:21" ht="28.5" x14ac:dyDescent="0.65">
      <c r="T41" s="109"/>
      <c r="U41" s="109"/>
    </row>
    <row r="42" spans="11:21" ht="28.5" x14ac:dyDescent="0.65">
      <c r="T42" s="109"/>
      <c r="U42" s="109"/>
    </row>
    <row r="43" spans="11:21" ht="28.5" x14ac:dyDescent="0.65">
      <c r="T43" s="109"/>
      <c r="U43" s="109"/>
    </row>
    <row r="44" spans="11:21" ht="28.5" x14ac:dyDescent="0.65">
      <c r="T44" s="109"/>
      <c r="U44" s="109"/>
    </row>
    <row r="45" spans="11:21" ht="28.5" x14ac:dyDescent="0.65"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1:21" ht="28.5" x14ac:dyDescent="0.65"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</row>
  </sheetData>
  <sheetProtection algorithmName="SHA-512" hashValue="aYHAI4t2nm+NFMHDII4PyjCyD96YcgfY1xtQNETbMDUDAtP978vsoQFenJslpjAHMsfR53LXjbkx9PUzwXcaww==" saltValue="KQgEwqoXBDH5szkVcxnNtg==" spinCount="100000" sheet="1" objects="1" scenarios="1"/>
  <mergeCells count="2">
    <mergeCell ref="K1:R1"/>
    <mergeCell ref="K2:AD2"/>
  </mergeCells>
  <hyperlinks>
    <hyperlink ref="K2" r:id="rId1" display="BIENVENID@ AL TOOLKIT DE &quot;CÚRATE DEL BOLSILLO&quot;" xr:uid="{240CF222-D326-4D4D-B952-182C5B86CE2E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8115-308E-4C09-A860-58B626BE5FA7}">
  <dimension ref="A1:F13"/>
  <sheetViews>
    <sheetView showGridLines="0" zoomScale="150" zoomScaleNormal="150" workbookViewId="0">
      <selection activeCell="B1" sqref="B1:F1"/>
    </sheetView>
  </sheetViews>
  <sheetFormatPr baseColWidth="10" defaultColWidth="10.90625" defaultRowHeight="14.5" x14ac:dyDescent="0.35"/>
  <sheetData>
    <row r="1" spans="1:6" x14ac:dyDescent="0.35">
      <c r="A1" s="28" t="s">
        <v>161</v>
      </c>
      <c r="B1" s="118" t="s">
        <v>162</v>
      </c>
      <c r="C1" s="119"/>
      <c r="D1" s="119"/>
      <c r="E1" s="119"/>
      <c r="F1" s="119"/>
    </row>
    <row r="2" spans="1:6" x14ac:dyDescent="0.35">
      <c r="A2" s="26"/>
      <c r="B2" s="120" t="s">
        <v>55</v>
      </c>
      <c r="C2" s="127"/>
      <c r="D2" s="127"/>
      <c r="E2" s="127"/>
      <c r="F2" s="121"/>
    </row>
    <row r="3" spans="1:6" ht="29" customHeight="1" x14ac:dyDescent="0.35">
      <c r="A3" s="26"/>
      <c r="B3" s="128" t="s">
        <v>56</v>
      </c>
      <c r="C3" s="128"/>
      <c r="D3" s="128"/>
      <c r="E3" s="128"/>
      <c r="F3" s="128"/>
    </row>
    <row r="4" spans="1:6" ht="28.5" customHeight="1" x14ac:dyDescent="0.35">
      <c r="A4" s="26">
        <v>1</v>
      </c>
      <c r="B4" s="124"/>
      <c r="C4" s="125"/>
      <c r="D4" s="125"/>
      <c r="E4" s="125"/>
      <c r="F4" s="126"/>
    </row>
    <row r="5" spans="1:6" ht="28.5" customHeight="1" x14ac:dyDescent="0.35">
      <c r="A5" s="26">
        <v>2</v>
      </c>
      <c r="B5" s="124"/>
      <c r="C5" s="125"/>
      <c r="D5" s="125"/>
      <c r="E5" s="125"/>
      <c r="F5" s="126"/>
    </row>
    <row r="6" spans="1:6" ht="28.5" customHeight="1" x14ac:dyDescent="0.35">
      <c r="A6" s="26">
        <v>3</v>
      </c>
      <c r="B6" s="124"/>
      <c r="C6" s="125"/>
      <c r="D6" s="125"/>
      <c r="E6" s="125"/>
      <c r="F6" s="126"/>
    </row>
    <row r="7" spans="1:6" ht="28.5" customHeight="1" x14ac:dyDescent="0.35">
      <c r="A7" s="26">
        <v>4</v>
      </c>
      <c r="B7" s="124"/>
      <c r="C7" s="125"/>
      <c r="D7" s="125"/>
      <c r="E7" s="125"/>
      <c r="F7" s="126"/>
    </row>
    <row r="8" spans="1:6" ht="28.5" customHeight="1" x14ac:dyDescent="0.35">
      <c r="A8" s="26">
        <v>5</v>
      </c>
      <c r="B8" s="124"/>
      <c r="C8" s="125"/>
      <c r="D8" s="125"/>
      <c r="E8" s="125"/>
      <c r="F8" s="126"/>
    </row>
    <row r="9" spans="1:6" ht="28.5" customHeight="1" x14ac:dyDescent="0.35">
      <c r="A9" s="26">
        <v>6</v>
      </c>
      <c r="B9" s="124"/>
      <c r="C9" s="125"/>
      <c r="D9" s="125"/>
      <c r="E9" s="125"/>
      <c r="F9" s="126"/>
    </row>
    <row r="10" spans="1:6" ht="28.5" customHeight="1" x14ac:dyDescent="0.35">
      <c r="A10" s="26">
        <v>7</v>
      </c>
      <c r="B10" s="124"/>
      <c r="C10" s="125"/>
      <c r="D10" s="125"/>
      <c r="E10" s="125"/>
      <c r="F10" s="126"/>
    </row>
    <row r="11" spans="1:6" ht="28.5" customHeight="1" x14ac:dyDescent="0.35">
      <c r="A11" s="26">
        <v>8</v>
      </c>
      <c r="B11" s="124"/>
      <c r="C11" s="125"/>
      <c r="D11" s="125"/>
      <c r="E11" s="125"/>
      <c r="F11" s="126"/>
    </row>
    <row r="12" spans="1:6" ht="28.5" customHeight="1" x14ac:dyDescent="0.35">
      <c r="A12" s="26">
        <v>9</v>
      </c>
      <c r="B12" s="124"/>
      <c r="C12" s="125"/>
      <c r="D12" s="125"/>
      <c r="E12" s="125"/>
      <c r="F12" s="126"/>
    </row>
    <row r="13" spans="1:6" ht="28.5" customHeight="1" x14ac:dyDescent="0.35">
      <c r="A13" s="26">
        <v>10</v>
      </c>
      <c r="B13" s="124"/>
      <c r="C13" s="125"/>
      <c r="D13" s="125"/>
      <c r="E13" s="125"/>
      <c r="F13" s="126"/>
    </row>
  </sheetData>
  <mergeCells count="13">
    <mergeCell ref="B13:F13"/>
    <mergeCell ref="B1:F1"/>
    <mergeCell ref="B7:F7"/>
    <mergeCell ref="B8:F8"/>
    <mergeCell ref="B9:F9"/>
    <mergeCell ref="B10:F10"/>
    <mergeCell ref="B11:F11"/>
    <mergeCell ref="B12:F12"/>
    <mergeCell ref="B2:F2"/>
    <mergeCell ref="B3:F3"/>
    <mergeCell ref="B4:F4"/>
    <mergeCell ref="B5:F5"/>
    <mergeCell ref="B6:F6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9905-1D08-45B7-97E6-5376D9B45F8D}">
  <dimension ref="H2:H9"/>
  <sheetViews>
    <sheetView showGridLines="0" workbookViewId="0">
      <pane ySplit="17" topLeftCell="A18" activePane="bottomLeft" state="frozen"/>
      <selection pane="bottomLeft" activeCell="H12" sqref="H12"/>
    </sheetView>
  </sheetViews>
  <sheetFormatPr baseColWidth="10" defaultColWidth="10.90625" defaultRowHeight="14.5" x14ac:dyDescent="0.35"/>
  <sheetData>
    <row r="2" spans="8:8" ht="18.5" x14ac:dyDescent="0.45">
      <c r="H2" s="29" t="s">
        <v>168</v>
      </c>
    </row>
    <row r="3" spans="8:8" ht="18.5" x14ac:dyDescent="0.45">
      <c r="H3" s="29"/>
    </row>
    <row r="5" spans="8:8" ht="18.5" x14ac:dyDescent="0.45">
      <c r="H5" s="29" t="s">
        <v>138</v>
      </c>
    </row>
    <row r="6" spans="8:8" ht="18.5" x14ac:dyDescent="0.45">
      <c r="H6" s="29"/>
    </row>
    <row r="7" spans="8:8" ht="18.5" x14ac:dyDescent="0.45">
      <c r="H7" s="29" t="s">
        <v>169</v>
      </c>
    </row>
    <row r="9" spans="8:8" ht="18.5" x14ac:dyDescent="0.45">
      <c r="H9" s="29" t="s">
        <v>170</v>
      </c>
    </row>
  </sheetData>
  <pageMargins left="0.7" right="0.7" top="0.75" bottom="0.75" header="0.3" footer="0.3"/>
  <headerFooter>
    <oddFooter>&amp;L_x000D_&amp;1#&amp;"Calibri"&amp;10&amp;K000000 GENERAL - Access limited to Weir Personnel or by NDA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7174-01C1-4241-88AE-A741C8F2858A}">
  <dimension ref="A1:E16"/>
  <sheetViews>
    <sheetView showGridLines="0" zoomScale="130" zoomScaleNormal="130" workbookViewId="0">
      <selection activeCell="C8" sqref="C8:E9"/>
    </sheetView>
  </sheetViews>
  <sheetFormatPr baseColWidth="10" defaultColWidth="10.90625" defaultRowHeight="14.5" x14ac:dyDescent="0.35"/>
  <cols>
    <col min="2" max="2" width="26.26953125" customWidth="1"/>
  </cols>
  <sheetData>
    <row r="1" spans="1:5" x14ac:dyDescent="0.35">
      <c r="A1" s="28" t="s">
        <v>163</v>
      </c>
      <c r="B1" s="118" t="s">
        <v>164</v>
      </c>
      <c r="C1" s="118"/>
      <c r="D1" s="118"/>
      <c r="E1" s="118"/>
    </row>
    <row r="2" spans="1:5" x14ac:dyDescent="0.35">
      <c r="A2" s="137" t="s">
        <v>54</v>
      </c>
      <c r="B2" s="27" t="s">
        <v>55</v>
      </c>
      <c r="C2" s="120" t="s">
        <v>17</v>
      </c>
      <c r="D2" s="127"/>
      <c r="E2" s="121"/>
    </row>
    <row r="3" spans="1:5" ht="14" customHeight="1" x14ac:dyDescent="0.35">
      <c r="A3" s="138"/>
      <c r="B3" s="136" t="s">
        <v>56</v>
      </c>
      <c r="C3" s="140" t="s">
        <v>57</v>
      </c>
      <c r="D3" s="141"/>
      <c r="E3" s="142"/>
    </row>
    <row r="4" spans="1:5" x14ac:dyDescent="0.35">
      <c r="A4" s="138"/>
      <c r="B4" s="136"/>
      <c r="C4" s="140" t="s">
        <v>58</v>
      </c>
      <c r="D4" s="141"/>
      <c r="E4" s="142"/>
    </row>
    <row r="5" spans="1:5" x14ac:dyDescent="0.35">
      <c r="A5" s="139"/>
      <c r="B5" s="136"/>
      <c r="C5" s="140" t="s">
        <v>59</v>
      </c>
      <c r="D5" s="141"/>
      <c r="E5" s="142"/>
    </row>
    <row r="6" spans="1:5" x14ac:dyDescent="0.35">
      <c r="A6" s="137">
        <v>1</v>
      </c>
      <c r="B6" s="129"/>
      <c r="C6" s="131"/>
      <c r="D6" s="132"/>
      <c r="E6" s="133"/>
    </row>
    <row r="7" spans="1:5" x14ac:dyDescent="0.35">
      <c r="A7" s="139"/>
      <c r="B7" s="130"/>
      <c r="C7" s="134"/>
      <c r="D7" s="119"/>
      <c r="E7" s="135"/>
    </row>
    <row r="8" spans="1:5" x14ac:dyDescent="0.35">
      <c r="A8" s="137">
        <v>2</v>
      </c>
      <c r="B8" s="129"/>
      <c r="C8" s="131"/>
      <c r="D8" s="132"/>
      <c r="E8" s="133"/>
    </row>
    <row r="9" spans="1:5" x14ac:dyDescent="0.35">
      <c r="A9" s="139"/>
      <c r="B9" s="130"/>
      <c r="C9" s="134"/>
      <c r="D9" s="119"/>
      <c r="E9" s="135"/>
    </row>
    <row r="10" spans="1:5" x14ac:dyDescent="0.35">
      <c r="A10" s="137">
        <v>3</v>
      </c>
      <c r="B10" s="129"/>
      <c r="C10" s="131"/>
      <c r="D10" s="132"/>
      <c r="E10" s="133"/>
    </row>
    <row r="11" spans="1:5" x14ac:dyDescent="0.35">
      <c r="A11" s="139"/>
      <c r="B11" s="130"/>
      <c r="C11" s="134"/>
      <c r="D11" s="119"/>
      <c r="E11" s="135"/>
    </row>
    <row r="12" spans="1:5" x14ac:dyDescent="0.35">
      <c r="A12" s="137">
        <v>4</v>
      </c>
      <c r="B12" s="129"/>
      <c r="C12" s="131"/>
      <c r="D12" s="132"/>
      <c r="E12" s="133"/>
    </row>
    <row r="13" spans="1:5" x14ac:dyDescent="0.35">
      <c r="A13" s="139"/>
      <c r="B13" s="130"/>
      <c r="C13" s="134"/>
      <c r="D13" s="119"/>
      <c r="E13" s="135"/>
    </row>
    <row r="14" spans="1:5" x14ac:dyDescent="0.35">
      <c r="A14" s="137">
        <v>5</v>
      </c>
      <c r="B14" s="129"/>
      <c r="C14" s="131"/>
      <c r="D14" s="132"/>
      <c r="E14" s="133"/>
    </row>
    <row r="15" spans="1:5" x14ac:dyDescent="0.35">
      <c r="A15" s="139"/>
      <c r="B15" s="130"/>
      <c r="C15" s="134"/>
      <c r="D15" s="119"/>
      <c r="E15" s="135"/>
    </row>
    <row r="16" spans="1:5" x14ac:dyDescent="0.35">
      <c r="A16" s="39"/>
      <c r="C16" s="117"/>
      <c r="D16" s="117"/>
      <c r="E16" s="117"/>
    </row>
  </sheetData>
  <mergeCells count="23">
    <mergeCell ref="A2:A5"/>
    <mergeCell ref="C2:E2"/>
    <mergeCell ref="C3:E3"/>
    <mergeCell ref="C4:E4"/>
    <mergeCell ref="C16:E16"/>
    <mergeCell ref="A14:A15"/>
    <mergeCell ref="A6:A7"/>
    <mergeCell ref="A8:A9"/>
    <mergeCell ref="A10:A11"/>
    <mergeCell ref="A12:A13"/>
    <mergeCell ref="B6:B7"/>
    <mergeCell ref="B8:B9"/>
    <mergeCell ref="B10:B11"/>
    <mergeCell ref="C5:E5"/>
    <mergeCell ref="B1:E1"/>
    <mergeCell ref="B12:B13"/>
    <mergeCell ref="B14:B15"/>
    <mergeCell ref="C6:E7"/>
    <mergeCell ref="C8:E9"/>
    <mergeCell ref="C10:E11"/>
    <mergeCell ref="C12:E13"/>
    <mergeCell ref="C14:E15"/>
    <mergeCell ref="B3:B5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BB27-67D0-4097-9147-0BD70FA1559C}">
  <dimension ref="A1:D15"/>
  <sheetViews>
    <sheetView showGridLines="0" zoomScale="140" zoomScaleNormal="140" workbookViewId="0">
      <selection activeCell="C8" sqref="C8:E9"/>
    </sheetView>
  </sheetViews>
  <sheetFormatPr baseColWidth="10" defaultColWidth="10.90625" defaultRowHeight="14.5" x14ac:dyDescent="0.35"/>
  <cols>
    <col min="2" max="2" width="20.90625" customWidth="1"/>
    <col min="3" max="3" width="26.26953125" customWidth="1"/>
    <col min="4" max="4" width="34.36328125" customWidth="1"/>
  </cols>
  <sheetData>
    <row r="1" spans="1:4" x14ac:dyDescent="0.35">
      <c r="A1" s="28" t="s">
        <v>185</v>
      </c>
      <c r="B1" s="33" t="s">
        <v>186</v>
      </c>
      <c r="C1" s="33"/>
    </row>
    <row r="2" spans="1:4" x14ac:dyDescent="0.35">
      <c r="A2" s="27" t="s">
        <v>54</v>
      </c>
      <c r="B2" s="27" t="s">
        <v>187</v>
      </c>
      <c r="C2" s="27" t="s">
        <v>189</v>
      </c>
      <c r="D2" s="27" t="s">
        <v>188</v>
      </c>
    </row>
    <row r="3" spans="1:4" ht="39.5" customHeight="1" x14ac:dyDescent="0.35">
      <c r="A3" s="54"/>
      <c r="B3" s="55"/>
      <c r="C3" s="56" t="s">
        <v>190</v>
      </c>
      <c r="D3" s="57" t="s">
        <v>191</v>
      </c>
    </row>
    <row r="4" spans="1:4" ht="39.5" customHeight="1" x14ac:dyDescent="0.35">
      <c r="A4" s="53" t="s">
        <v>192</v>
      </c>
      <c r="B4" s="53" t="s">
        <v>193</v>
      </c>
      <c r="C4" s="53" t="s">
        <v>194</v>
      </c>
      <c r="D4" s="58" t="s">
        <v>195</v>
      </c>
    </row>
    <row r="5" spans="1:4" x14ac:dyDescent="0.35">
      <c r="A5" s="137">
        <v>1</v>
      </c>
      <c r="B5" s="37"/>
      <c r="C5" s="129"/>
      <c r="D5" s="129"/>
    </row>
    <row r="6" spans="1:4" x14ac:dyDescent="0.35">
      <c r="A6" s="139"/>
      <c r="B6" s="38"/>
      <c r="C6" s="130"/>
      <c r="D6" s="130"/>
    </row>
    <row r="7" spans="1:4" x14ac:dyDescent="0.35">
      <c r="A7" s="137">
        <v>2</v>
      </c>
      <c r="B7" s="37"/>
      <c r="C7" s="129"/>
      <c r="D7" s="129"/>
    </row>
    <row r="8" spans="1:4" x14ac:dyDescent="0.35">
      <c r="A8" s="139"/>
      <c r="B8" s="38"/>
      <c r="C8" s="130"/>
      <c r="D8" s="130"/>
    </row>
    <row r="9" spans="1:4" x14ac:dyDescent="0.35">
      <c r="A9" s="137">
        <v>3</v>
      </c>
      <c r="B9" s="37"/>
      <c r="C9" s="129"/>
      <c r="D9" s="129"/>
    </row>
    <row r="10" spans="1:4" x14ac:dyDescent="0.35">
      <c r="A10" s="139"/>
      <c r="B10" s="38"/>
      <c r="C10" s="130"/>
      <c r="D10" s="130"/>
    </row>
    <row r="11" spans="1:4" x14ac:dyDescent="0.35">
      <c r="A11" s="137">
        <v>4</v>
      </c>
      <c r="B11" s="37"/>
      <c r="C11" s="129"/>
      <c r="D11" s="129"/>
    </row>
    <row r="12" spans="1:4" x14ac:dyDescent="0.35">
      <c r="A12" s="139"/>
      <c r="B12" s="38"/>
      <c r="C12" s="130"/>
      <c r="D12" s="130"/>
    </row>
    <row r="13" spans="1:4" x14ac:dyDescent="0.35">
      <c r="A13" s="137">
        <v>5</v>
      </c>
      <c r="B13" s="37"/>
      <c r="C13" s="129"/>
      <c r="D13" s="129"/>
    </row>
    <row r="14" spans="1:4" x14ac:dyDescent="0.35">
      <c r="A14" s="139"/>
      <c r="B14" s="38"/>
      <c r="C14" s="130"/>
      <c r="D14" s="130"/>
    </row>
    <row r="15" spans="1:4" x14ac:dyDescent="0.35">
      <c r="A15" s="39"/>
      <c r="B15" s="39"/>
      <c r="D15" s="39"/>
    </row>
  </sheetData>
  <mergeCells count="15">
    <mergeCell ref="A5:A6"/>
    <mergeCell ref="C5:C6"/>
    <mergeCell ref="D5:D6"/>
    <mergeCell ref="A7:A8"/>
    <mergeCell ref="C7:C8"/>
    <mergeCell ref="D7:D8"/>
    <mergeCell ref="A13:A14"/>
    <mergeCell ref="C13:C14"/>
    <mergeCell ref="D13:D14"/>
    <mergeCell ref="A9:A10"/>
    <mergeCell ref="C9:C10"/>
    <mergeCell ref="D9:D10"/>
    <mergeCell ref="A11:A12"/>
    <mergeCell ref="C11:C12"/>
    <mergeCell ref="D11:D12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E872-CE93-4E2E-BB24-8FB86D98B4A7}">
  <dimension ref="A1:F10"/>
  <sheetViews>
    <sheetView showGridLines="0" zoomScale="80" zoomScaleNormal="80" workbookViewId="0">
      <selection activeCell="E3" sqref="E3"/>
    </sheetView>
  </sheetViews>
  <sheetFormatPr baseColWidth="10" defaultColWidth="10.90625" defaultRowHeight="62.5" x14ac:dyDescent="1.4"/>
  <cols>
    <col min="1" max="1" width="8.1796875" style="47" customWidth="1"/>
    <col min="2" max="2" width="20.1796875" style="48" customWidth="1"/>
    <col min="3" max="3" width="111.54296875" customWidth="1"/>
  </cols>
  <sheetData>
    <row r="1" spans="1:6" s="46" customFormat="1" ht="37" x14ac:dyDescent="0.85">
      <c r="A1" s="49" t="s">
        <v>183</v>
      </c>
      <c r="B1" s="50"/>
      <c r="C1" s="51"/>
      <c r="D1" s="51"/>
      <c r="E1" s="51"/>
      <c r="F1" s="51"/>
    </row>
    <row r="2" spans="1:6" ht="30.5" x14ac:dyDescent="0.35">
      <c r="A2" s="144" t="s">
        <v>175</v>
      </c>
      <c r="B2" s="143" t="s">
        <v>171</v>
      </c>
      <c r="C2" s="36" t="s">
        <v>179</v>
      </c>
    </row>
    <row r="3" spans="1:6" ht="62.5" customHeight="1" x14ac:dyDescent="0.35">
      <c r="A3" s="144"/>
      <c r="B3" s="143"/>
      <c r="C3" s="36"/>
    </row>
    <row r="4" spans="1:6" ht="30.5" x14ac:dyDescent="0.35">
      <c r="A4" s="146" t="s">
        <v>176</v>
      </c>
      <c r="B4" s="145" t="s">
        <v>172</v>
      </c>
      <c r="C4" s="36" t="s">
        <v>180</v>
      </c>
    </row>
    <row r="5" spans="1:6" ht="62.5" customHeight="1" x14ac:dyDescent="0.35">
      <c r="A5" s="146"/>
      <c r="B5" s="145"/>
      <c r="C5" s="26"/>
    </row>
    <row r="6" spans="1:6" ht="30.5" x14ac:dyDescent="0.35">
      <c r="A6" s="146" t="s">
        <v>177</v>
      </c>
      <c r="B6" s="145" t="s">
        <v>173</v>
      </c>
      <c r="C6" s="36" t="s">
        <v>181</v>
      </c>
    </row>
    <row r="7" spans="1:6" ht="62.5" customHeight="1" x14ac:dyDescent="0.35">
      <c r="A7" s="146"/>
      <c r="B7" s="145"/>
      <c r="C7" s="26"/>
    </row>
    <row r="8" spans="1:6" ht="30.5" x14ac:dyDescent="0.35">
      <c r="A8" s="146" t="s">
        <v>178</v>
      </c>
      <c r="B8" s="145" t="s">
        <v>174</v>
      </c>
      <c r="C8" s="36" t="s">
        <v>182</v>
      </c>
    </row>
    <row r="9" spans="1:6" ht="62.5" customHeight="1" x14ac:dyDescent="0.35">
      <c r="A9" s="146"/>
      <c r="B9" s="145"/>
      <c r="C9" s="26"/>
    </row>
    <row r="10" spans="1:6" s="45" customFormat="1" ht="23.5" x14ac:dyDescent="0.55000000000000004">
      <c r="A10" s="45" t="s">
        <v>184</v>
      </c>
      <c r="B10" s="52"/>
    </row>
  </sheetData>
  <mergeCells count="8">
    <mergeCell ref="B2:B3"/>
    <mergeCell ref="A2:A3"/>
    <mergeCell ref="B4:B5"/>
    <mergeCell ref="A4:A5"/>
    <mergeCell ref="B8:B9"/>
    <mergeCell ref="A8:A9"/>
    <mergeCell ref="A6:A7"/>
    <mergeCell ref="B6:B7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F808-82D7-4908-B00E-55F6FB17761D}">
  <dimension ref="A1:D28"/>
  <sheetViews>
    <sheetView showGridLines="0" zoomScaleNormal="100" workbookViewId="0">
      <selection activeCell="B1" sqref="B1:D1"/>
    </sheetView>
  </sheetViews>
  <sheetFormatPr baseColWidth="10" defaultColWidth="10.90625" defaultRowHeight="14.5" x14ac:dyDescent="0.35"/>
  <cols>
    <col min="1" max="1" width="22.90625" customWidth="1"/>
    <col min="2" max="2" width="23.90625" customWidth="1"/>
    <col min="3" max="3" width="61.7265625" customWidth="1"/>
    <col min="4" max="4" width="31.54296875" customWidth="1"/>
  </cols>
  <sheetData>
    <row r="1" spans="1:4" s="63" customFormat="1" ht="18.5" x14ac:dyDescent="0.45">
      <c r="A1" s="63" t="s">
        <v>216</v>
      </c>
      <c r="B1" s="148" t="s">
        <v>217</v>
      </c>
      <c r="C1" s="148"/>
      <c r="D1" s="148"/>
    </row>
    <row r="3" spans="1:4" x14ac:dyDescent="0.35">
      <c r="A3" s="87"/>
      <c r="B3" s="87"/>
      <c r="C3" s="87"/>
      <c r="D3" s="87"/>
    </row>
    <row r="4" spans="1:4" x14ac:dyDescent="0.35">
      <c r="A4" s="87"/>
      <c r="B4" s="87"/>
      <c r="C4" s="87"/>
      <c r="D4" s="87"/>
    </row>
    <row r="5" spans="1:4" x14ac:dyDescent="0.35">
      <c r="A5" s="87"/>
      <c r="B5" s="87"/>
      <c r="C5" s="87"/>
      <c r="D5" s="87"/>
    </row>
    <row r="6" spans="1:4" x14ac:dyDescent="0.35">
      <c r="A6" s="87"/>
      <c r="B6" s="87"/>
      <c r="C6" s="87"/>
      <c r="D6" s="87"/>
    </row>
    <row r="7" spans="1:4" ht="24.5" customHeight="1" x14ac:dyDescent="0.35">
      <c r="A7" s="87"/>
      <c r="B7" s="87"/>
      <c r="C7" s="87"/>
      <c r="D7" s="87"/>
    </row>
    <row r="8" spans="1:4" ht="8.5" customHeight="1" thickBot="1" x14ac:dyDescent="0.4">
      <c r="A8" s="30"/>
      <c r="B8" s="30"/>
      <c r="C8" s="30"/>
      <c r="D8" s="30"/>
    </row>
    <row r="9" spans="1:4" x14ac:dyDescent="0.35">
      <c r="A9" s="99" t="s">
        <v>196</v>
      </c>
      <c r="B9" s="100"/>
      <c r="C9" s="100"/>
      <c r="D9" s="101"/>
    </row>
    <row r="10" spans="1:4" x14ac:dyDescent="0.35">
      <c r="A10" s="147" t="s">
        <v>197</v>
      </c>
      <c r="B10" s="59" t="s">
        <v>198</v>
      </c>
      <c r="C10" s="59" t="s">
        <v>199</v>
      </c>
      <c r="D10" s="103" t="s">
        <v>204</v>
      </c>
    </row>
    <row r="11" spans="1:4" x14ac:dyDescent="0.35">
      <c r="A11" s="147"/>
      <c r="B11" s="59"/>
      <c r="C11" s="59" t="s">
        <v>200</v>
      </c>
      <c r="D11" s="103" t="s">
        <v>205</v>
      </c>
    </row>
    <row r="12" spans="1:4" x14ac:dyDescent="0.35">
      <c r="A12" s="147"/>
      <c r="B12" s="59"/>
      <c r="C12" s="59" t="s">
        <v>201</v>
      </c>
      <c r="D12" s="103" t="s">
        <v>206</v>
      </c>
    </row>
    <row r="13" spans="1:4" x14ac:dyDescent="0.35">
      <c r="A13" s="102"/>
      <c r="B13" s="59"/>
      <c r="C13" s="59" t="s">
        <v>202</v>
      </c>
      <c r="D13" s="103" t="s">
        <v>207</v>
      </c>
    </row>
    <row r="14" spans="1:4" x14ac:dyDescent="0.35">
      <c r="A14" s="102"/>
      <c r="B14" s="59"/>
      <c r="C14" s="59" t="s">
        <v>203</v>
      </c>
      <c r="D14" s="103" t="s">
        <v>208</v>
      </c>
    </row>
    <row r="15" spans="1:4" x14ac:dyDescent="0.35">
      <c r="A15" s="104" t="s">
        <v>209</v>
      </c>
      <c r="B15" s="104"/>
      <c r="C15" s="104"/>
      <c r="D15" s="104"/>
    </row>
    <row r="16" spans="1:4" x14ac:dyDescent="0.35">
      <c r="A16" s="44"/>
      <c r="B16" s="44"/>
      <c r="C16" s="44"/>
      <c r="D16" s="44"/>
    </row>
    <row r="17" spans="1:4" x14ac:dyDescent="0.35">
      <c r="A17" s="44" t="s">
        <v>210</v>
      </c>
      <c r="B17" s="44"/>
      <c r="C17" s="44"/>
      <c r="D17" s="44"/>
    </row>
    <row r="18" spans="1:4" x14ac:dyDescent="0.35">
      <c r="A18" s="44"/>
      <c r="B18" s="44"/>
      <c r="C18" s="44"/>
      <c r="D18" s="44"/>
    </row>
    <row r="19" spans="1:4" x14ac:dyDescent="0.35">
      <c r="A19" s="44" t="s">
        <v>211</v>
      </c>
      <c r="B19" s="44"/>
      <c r="C19" s="44"/>
      <c r="D19" s="44"/>
    </row>
    <row r="20" spans="1:4" x14ac:dyDescent="0.35">
      <c r="A20" s="44"/>
      <c r="B20" s="44"/>
      <c r="C20" s="44"/>
      <c r="D20" s="44"/>
    </row>
    <row r="21" spans="1:4" x14ac:dyDescent="0.35">
      <c r="A21" s="44" t="s">
        <v>212</v>
      </c>
      <c r="B21" s="44"/>
      <c r="C21" s="44"/>
      <c r="D21" s="44"/>
    </row>
    <row r="22" spans="1:4" x14ac:dyDescent="0.35">
      <c r="A22" s="44"/>
      <c r="B22" s="44"/>
      <c r="C22" s="44"/>
      <c r="D22" s="44"/>
    </row>
    <row r="23" spans="1:4" x14ac:dyDescent="0.35">
      <c r="A23" s="44" t="s">
        <v>213</v>
      </c>
      <c r="B23" s="44"/>
      <c r="C23" s="44"/>
      <c r="D23" s="44"/>
    </row>
    <row r="24" spans="1:4" x14ac:dyDescent="0.35">
      <c r="A24" s="44"/>
      <c r="B24" s="44"/>
      <c r="C24" s="44"/>
      <c r="D24" s="44"/>
    </row>
    <row r="25" spans="1:4" x14ac:dyDescent="0.35">
      <c r="A25" s="44"/>
      <c r="B25" s="44"/>
      <c r="C25" s="44"/>
      <c r="D25" s="44"/>
    </row>
    <row r="26" spans="1:4" x14ac:dyDescent="0.35">
      <c r="A26" s="44"/>
      <c r="B26" s="44"/>
      <c r="C26" s="44"/>
      <c r="D26" s="44"/>
    </row>
    <row r="27" spans="1:4" x14ac:dyDescent="0.35">
      <c r="A27" s="44"/>
      <c r="B27" s="44"/>
      <c r="C27" s="44"/>
      <c r="D27" s="44"/>
    </row>
    <row r="28" spans="1:4" x14ac:dyDescent="0.35">
      <c r="A28" s="105"/>
      <c r="B28" s="105"/>
      <c r="C28" s="105"/>
      <c r="D28" s="105"/>
    </row>
  </sheetData>
  <mergeCells count="2">
    <mergeCell ref="A10:A12"/>
    <mergeCell ref="B1:D1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9CC8-D30C-4CB7-BF4F-1CB18E92B54F}">
  <dimension ref="A1:R48"/>
  <sheetViews>
    <sheetView showGridLines="0" zoomScale="80" zoomScaleNormal="80" workbookViewId="0">
      <pane xSplit="2" ySplit="7" topLeftCell="C37" activePane="bottomRight" state="frozen"/>
      <selection pane="topRight" activeCell="C1" sqref="C1"/>
      <selection pane="bottomLeft" activeCell="A8" sqref="A8"/>
      <selection pane="bottomRight" sqref="A1:XFD2"/>
    </sheetView>
  </sheetViews>
  <sheetFormatPr baseColWidth="10" defaultColWidth="10.81640625" defaultRowHeight="14.5" x14ac:dyDescent="0.35"/>
  <cols>
    <col min="1" max="1" width="29.54296875" customWidth="1"/>
    <col min="2" max="2" width="13.7265625" customWidth="1"/>
    <col min="3" max="15" width="8.6328125" customWidth="1"/>
    <col min="17" max="17" width="14.7265625" bestFit="1" customWidth="1"/>
    <col min="18" max="18" width="11.1796875" bestFit="1" customWidth="1"/>
  </cols>
  <sheetData>
    <row r="1" spans="1:18" s="28" customFormat="1" x14ac:dyDescent="0.35">
      <c r="A1" s="28" t="s">
        <v>252</v>
      </c>
      <c r="J1" s="155" t="s">
        <v>253</v>
      </c>
    </row>
    <row r="2" spans="1:18" s="28" customFormat="1" x14ac:dyDescent="0.35">
      <c r="A2" s="28" t="s">
        <v>224</v>
      </c>
    </row>
    <row r="3" spans="1:18" ht="20" x14ac:dyDescent="0.35">
      <c r="A3" s="85" t="s">
        <v>111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 t="s">
        <v>110</v>
      </c>
      <c r="N3" s="85"/>
      <c r="O3" s="85"/>
    </row>
    <row r="4" spans="1:18" ht="20" customHeight="1" x14ac:dyDescent="0.35">
      <c r="A4" s="149" t="s">
        <v>248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8" ht="20" customHeight="1" x14ac:dyDescent="0.35">
      <c r="A5" s="150" t="s">
        <v>249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8" ht="20.5" thickBot="1" x14ac:dyDescent="0.4">
      <c r="A6" s="88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8" s="25" customFormat="1" ht="15" thickBot="1" x14ac:dyDescent="0.4">
      <c r="C7" s="23" t="s">
        <v>65</v>
      </c>
      <c r="D7" s="23" t="s">
        <v>66</v>
      </c>
      <c r="E7" s="23" t="s">
        <v>67</v>
      </c>
      <c r="F7" s="23" t="s">
        <v>68</v>
      </c>
      <c r="G7" s="23" t="s">
        <v>69</v>
      </c>
      <c r="H7" s="23" t="s">
        <v>70</v>
      </c>
      <c r="I7" s="23" t="s">
        <v>71</v>
      </c>
      <c r="J7" s="23" t="s">
        <v>72</v>
      </c>
      <c r="K7" s="23" t="s">
        <v>73</v>
      </c>
      <c r="L7" s="23" t="s">
        <v>74</v>
      </c>
      <c r="M7" s="23" t="s">
        <v>75</v>
      </c>
      <c r="N7" s="23" t="s">
        <v>76</v>
      </c>
      <c r="O7" s="24" t="s">
        <v>77</v>
      </c>
    </row>
    <row r="8" spans="1:18" s="25" customFormat="1" x14ac:dyDescent="0.35">
      <c r="A8" s="22" t="s">
        <v>64</v>
      </c>
      <c r="B8" s="8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0"/>
    </row>
    <row r="9" spans="1:18" x14ac:dyDescent="0.35">
      <c r="A9" s="1" t="s">
        <v>78</v>
      </c>
      <c r="B9" s="71"/>
      <c r="C9" s="2">
        <v>5000</v>
      </c>
      <c r="D9" s="2">
        <v>5000</v>
      </c>
      <c r="E9" s="2">
        <v>5000</v>
      </c>
      <c r="F9" s="2">
        <v>5000</v>
      </c>
      <c r="G9" s="2">
        <v>5000</v>
      </c>
      <c r="H9" s="2">
        <v>5000</v>
      </c>
      <c r="I9" s="2">
        <v>5000</v>
      </c>
      <c r="J9" s="2">
        <v>5000</v>
      </c>
      <c r="K9" s="2">
        <v>5000</v>
      </c>
      <c r="L9" s="2">
        <v>5000</v>
      </c>
      <c r="M9" s="2">
        <v>5000</v>
      </c>
      <c r="N9" s="2">
        <v>5000</v>
      </c>
      <c r="O9" s="3">
        <f>SUM(C9:N9)</f>
        <v>60000</v>
      </c>
    </row>
    <row r="10" spans="1:18" x14ac:dyDescent="0.35">
      <c r="A10" s="1" t="s">
        <v>79</v>
      </c>
      <c r="B10" s="71"/>
      <c r="C10" s="2">
        <v>100</v>
      </c>
      <c r="D10" s="2">
        <v>100</v>
      </c>
      <c r="E10" s="2">
        <v>100</v>
      </c>
      <c r="F10" s="2">
        <v>100</v>
      </c>
      <c r="G10" s="2">
        <v>100</v>
      </c>
      <c r="H10" s="2">
        <v>100</v>
      </c>
      <c r="I10" s="2">
        <v>100</v>
      </c>
      <c r="J10" s="2">
        <v>100</v>
      </c>
      <c r="K10" s="2">
        <v>100</v>
      </c>
      <c r="L10" s="2">
        <v>100</v>
      </c>
      <c r="M10" s="2">
        <v>100</v>
      </c>
      <c r="N10" s="2">
        <v>100</v>
      </c>
      <c r="O10" s="3">
        <f>SUM(C10:N10)</f>
        <v>1200</v>
      </c>
    </row>
    <row r="11" spans="1:18" x14ac:dyDescent="0.35">
      <c r="A11" s="19" t="s">
        <v>104</v>
      </c>
      <c r="B11" s="7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8" ht="15" thickBot="1" x14ac:dyDescent="0.4">
      <c r="A12" s="19" t="s">
        <v>105</v>
      </c>
      <c r="B12" s="7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</row>
    <row r="13" spans="1:18" s="25" customFormat="1" x14ac:dyDescent="0.35">
      <c r="A13" s="82" t="s">
        <v>11</v>
      </c>
      <c r="B13" s="83"/>
      <c r="C13" s="84">
        <f t="shared" ref="C13:O13" si="0">SUM(C9:C10)</f>
        <v>5100</v>
      </c>
      <c r="D13" s="84">
        <f t="shared" si="0"/>
        <v>5100</v>
      </c>
      <c r="E13" s="84">
        <f t="shared" si="0"/>
        <v>5100</v>
      </c>
      <c r="F13" s="84">
        <f t="shared" si="0"/>
        <v>5100</v>
      </c>
      <c r="G13" s="84">
        <f t="shared" si="0"/>
        <v>5100</v>
      </c>
      <c r="H13" s="84">
        <f t="shared" si="0"/>
        <v>5100</v>
      </c>
      <c r="I13" s="84">
        <f t="shared" si="0"/>
        <v>5100</v>
      </c>
      <c r="J13" s="84">
        <f t="shared" si="0"/>
        <v>5100</v>
      </c>
      <c r="K13" s="84">
        <f t="shared" si="0"/>
        <v>5100</v>
      </c>
      <c r="L13" s="84">
        <f t="shared" si="0"/>
        <v>5100</v>
      </c>
      <c r="M13" s="84">
        <f t="shared" si="0"/>
        <v>5100</v>
      </c>
      <c r="N13" s="84">
        <f t="shared" si="0"/>
        <v>5100</v>
      </c>
      <c r="O13" s="84">
        <f t="shared" si="0"/>
        <v>61200</v>
      </c>
    </row>
    <row r="14" spans="1:18" s="25" customFormat="1" x14ac:dyDescent="0.35">
      <c r="A14" s="4" t="s">
        <v>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8" x14ac:dyDescent="0.35">
      <c r="A15" s="8" t="s">
        <v>90</v>
      </c>
      <c r="B15" s="73" t="s">
        <v>226</v>
      </c>
      <c r="C15" s="2">
        <v>1200</v>
      </c>
      <c r="D15" s="2">
        <v>1200</v>
      </c>
      <c r="E15" s="2">
        <v>1200</v>
      </c>
      <c r="F15" s="2">
        <v>1200</v>
      </c>
      <c r="G15" s="2">
        <v>1200</v>
      </c>
      <c r="H15" s="2">
        <v>1200</v>
      </c>
      <c r="I15" s="2">
        <v>1200</v>
      </c>
      <c r="J15" s="2">
        <v>1200</v>
      </c>
      <c r="K15" s="2">
        <v>1200</v>
      </c>
      <c r="L15" s="2">
        <v>1200</v>
      </c>
      <c r="M15" s="2">
        <v>1200</v>
      </c>
      <c r="N15" s="2">
        <v>1200</v>
      </c>
      <c r="O15" s="6">
        <f t="shared" ref="O15:O30" si="1">SUM(C15:N15)</f>
        <v>14400</v>
      </c>
      <c r="P15" s="7"/>
      <c r="R15" s="13"/>
    </row>
    <row r="16" spans="1:18" x14ac:dyDescent="0.35">
      <c r="A16" s="8" t="s">
        <v>84</v>
      </c>
      <c r="B16" s="73" t="s">
        <v>226</v>
      </c>
      <c r="C16" s="2">
        <f t="shared" ref="C16:N16" si="2">70*3.6</f>
        <v>252</v>
      </c>
      <c r="D16" s="2">
        <f t="shared" si="2"/>
        <v>252</v>
      </c>
      <c r="E16" s="2">
        <f t="shared" si="2"/>
        <v>252</v>
      </c>
      <c r="F16" s="2">
        <f t="shared" si="2"/>
        <v>252</v>
      </c>
      <c r="G16" s="2">
        <f t="shared" si="2"/>
        <v>252</v>
      </c>
      <c r="H16" s="2">
        <f t="shared" si="2"/>
        <v>252</v>
      </c>
      <c r="I16" s="2">
        <f t="shared" si="2"/>
        <v>252</v>
      </c>
      <c r="J16" s="2">
        <f t="shared" si="2"/>
        <v>252</v>
      </c>
      <c r="K16" s="2">
        <f t="shared" si="2"/>
        <v>252</v>
      </c>
      <c r="L16" s="2">
        <f t="shared" si="2"/>
        <v>252</v>
      </c>
      <c r="M16" s="2">
        <f t="shared" si="2"/>
        <v>252</v>
      </c>
      <c r="N16" s="2">
        <f t="shared" si="2"/>
        <v>252</v>
      </c>
      <c r="O16" s="6">
        <f t="shared" si="1"/>
        <v>3024</v>
      </c>
    </row>
    <row r="17" spans="1:18" x14ac:dyDescent="0.35">
      <c r="A17" s="8" t="s">
        <v>251</v>
      </c>
      <c r="B17" s="73" t="s">
        <v>226</v>
      </c>
      <c r="C17" s="2">
        <v>600</v>
      </c>
      <c r="D17" s="2">
        <v>600</v>
      </c>
      <c r="E17" s="2">
        <v>600</v>
      </c>
      <c r="F17" s="2">
        <v>600</v>
      </c>
      <c r="G17" s="2">
        <v>600</v>
      </c>
      <c r="H17" s="2">
        <v>600</v>
      </c>
      <c r="I17" s="2">
        <v>600</v>
      </c>
      <c r="J17" s="2">
        <v>600</v>
      </c>
      <c r="K17" s="2">
        <v>600</v>
      </c>
      <c r="L17" s="2">
        <v>600</v>
      </c>
      <c r="M17" s="2">
        <v>600</v>
      </c>
      <c r="N17" s="2">
        <v>600</v>
      </c>
      <c r="O17" s="6">
        <f t="shared" si="1"/>
        <v>7200</v>
      </c>
    </row>
    <row r="18" spans="1:18" x14ac:dyDescent="0.35">
      <c r="A18" s="8" t="s">
        <v>91</v>
      </c>
      <c r="B18" s="73" t="s">
        <v>226</v>
      </c>
      <c r="C18" s="2">
        <v>300</v>
      </c>
      <c r="D18" s="2">
        <v>300</v>
      </c>
      <c r="E18" s="2">
        <v>300</v>
      </c>
      <c r="F18" s="2">
        <v>300</v>
      </c>
      <c r="G18" s="2">
        <v>300</v>
      </c>
      <c r="H18" s="2">
        <v>300</v>
      </c>
      <c r="I18" s="2">
        <v>300</v>
      </c>
      <c r="J18" s="2">
        <v>300</v>
      </c>
      <c r="K18" s="2">
        <v>300</v>
      </c>
      <c r="L18" s="2">
        <v>300</v>
      </c>
      <c r="M18" s="2">
        <v>300</v>
      </c>
      <c r="N18" s="2">
        <v>300</v>
      </c>
      <c r="O18" s="6">
        <f t="shared" si="1"/>
        <v>3600</v>
      </c>
      <c r="P18" s="7"/>
      <c r="R18" s="13"/>
    </row>
    <row r="19" spans="1:18" x14ac:dyDescent="0.35">
      <c r="A19" s="8" t="s">
        <v>81</v>
      </c>
      <c r="B19" s="73" t="s">
        <v>226</v>
      </c>
      <c r="C19" s="2">
        <v>200</v>
      </c>
      <c r="D19" s="2">
        <v>200</v>
      </c>
      <c r="E19" s="2">
        <v>200</v>
      </c>
      <c r="F19" s="2">
        <v>200</v>
      </c>
      <c r="G19" s="2">
        <v>200</v>
      </c>
      <c r="H19" s="2">
        <v>200</v>
      </c>
      <c r="I19" s="2">
        <v>200</v>
      </c>
      <c r="J19" s="2">
        <v>200</v>
      </c>
      <c r="K19" s="2">
        <v>200</v>
      </c>
      <c r="L19" s="2">
        <v>200</v>
      </c>
      <c r="M19" s="2">
        <v>200</v>
      </c>
      <c r="N19" s="2">
        <v>200</v>
      </c>
      <c r="O19" s="6">
        <f t="shared" si="1"/>
        <v>2400</v>
      </c>
      <c r="P19" s="7"/>
    </row>
    <row r="20" spans="1:18" x14ac:dyDescent="0.35">
      <c r="A20" s="8" t="s">
        <v>83</v>
      </c>
      <c r="B20" s="73" t="s">
        <v>226</v>
      </c>
      <c r="C20" s="2">
        <v>150</v>
      </c>
      <c r="D20" s="2">
        <v>150</v>
      </c>
      <c r="E20" s="2">
        <v>150</v>
      </c>
      <c r="F20" s="2">
        <v>150</v>
      </c>
      <c r="G20" s="2">
        <v>150</v>
      </c>
      <c r="H20" s="2">
        <v>150</v>
      </c>
      <c r="I20" s="2">
        <v>150</v>
      </c>
      <c r="J20" s="2">
        <v>150</v>
      </c>
      <c r="K20" s="2">
        <v>150</v>
      </c>
      <c r="L20" s="2">
        <v>150</v>
      </c>
      <c r="M20" s="2">
        <v>150</v>
      </c>
      <c r="N20" s="2">
        <v>150</v>
      </c>
      <c r="O20" s="6">
        <f t="shared" si="1"/>
        <v>1800</v>
      </c>
      <c r="P20" s="7"/>
      <c r="Q20" s="9"/>
    </row>
    <row r="21" spans="1:18" x14ac:dyDescent="0.35">
      <c r="A21" s="8" t="s">
        <v>225</v>
      </c>
      <c r="B21" s="73" t="s">
        <v>226</v>
      </c>
      <c r="C21" s="2"/>
      <c r="D21" s="2"/>
      <c r="E21" s="2"/>
      <c r="F21" s="2"/>
      <c r="G21" s="2"/>
      <c r="H21" s="2">
        <v>400</v>
      </c>
      <c r="I21" s="2">
        <v>400</v>
      </c>
      <c r="J21" s="2">
        <v>400</v>
      </c>
      <c r="K21" s="2">
        <v>400</v>
      </c>
      <c r="L21" s="2">
        <v>400</v>
      </c>
      <c r="M21" s="2">
        <v>400</v>
      </c>
      <c r="N21" s="2">
        <v>400</v>
      </c>
      <c r="O21" s="6">
        <f t="shared" si="1"/>
        <v>2800</v>
      </c>
      <c r="P21" s="7"/>
      <c r="Q21" s="10"/>
    </row>
    <row r="22" spans="1:18" x14ac:dyDescent="0.35">
      <c r="A22" s="8" t="s">
        <v>106</v>
      </c>
      <c r="B22" s="73" t="s">
        <v>226</v>
      </c>
      <c r="C22" s="2">
        <v>100</v>
      </c>
      <c r="D22" s="2">
        <v>100</v>
      </c>
      <c r="E22" s="2">
        <v>100</v>
      </c>
      <c r="F22" s="2">
        <v>100</v>
      </c>
      <c r="G22" s="2">
        <v>100</v>
      </c>
      <c r="H22" s="2">
        <v>100</v>
      </c>
      <c r="I22" s="2">
        <v>100</v>
      </c>
      <c r="J22" s="2">
        <v>100</v>
      </c>
      <c r="K22" s="2">
        <v>100</v>
      </c>
      <c r="L22" s="2">
        <v>100</v>
      </c>
      <c r="M22" s="2">
        <v>100</v>
      </c>
      <c r="N22" s="2">
        <v>100</v>
      </c>
      <c r="O22" s="6">
        <f t="shared" si="1"/>
        <v>1200</v>
      </c>
    </row>
    <row r="23" spans="1:18" x14ac:dyDescent="0.35">
      <c r="A23" s="8" t="s">
        <v>89</v>
      </c>
      <c r="B23" s="73" t="s">
        <v>226</v>
      </c>
      <c r="C23" s="2">
        <v>150</v>
      </c>
      <c r="D23" s="2">
        <v>150</v>
      </c>
      <c r="E23" s="2">
        <v>150</v>
      </c>
      <c r="F23" s="2">
        <v>150</v>
      </c>
      <c r="G23" s="2">
        <v>150</v>
      </c>
      <c r="H23" s="2">
        <v>150</v>
      </c>
      <c r="I23" s="2">
        <v>150</v>
      </c>
      <c r="J23" s="2">
        <v>150</v>
      </c>
      <c r="K23" s="2">
        <v>150</v>
      </c>
      <c r="L23" s="2">
        <v>150</v>
      </c>
      <c r="M23" s="2">
        <v>150</v>
      </c>
      <c r="N23" s="2">
        <v>150</v>
      </c>
      <c r="O23" s="6">
        <f t="shared" si="1"/>
        <v>1800</v>
      </c>
      <c r="P23" s="7"/>
    </row>
    <row r="24" spans="1:18" x14ac:dyDescent="0.35">
      <c r="A24" s="8" t="s">
        <v>92</v>
      </c>
      <c r="B24" s="73" t="s">
        <v>226</v>
      </c>
      <c r="C24" s="2">
        <v>100</v>
      </c>
      <c r="D24" s="2">
        <v>100</v>
      </c>
      <c r="E24" s="2">
        <v>100</v>
      </c>
      <c r="F24" s="2">
        <v>100</v>
      </c>
      <c r="G24" s="2">
        <v>100</v>
      </c>
      <c r="H24" s="2">
        <v>100</v>
      </c>
      <c r="I24" s="2">
        <v>100</v>
      </c>
      <c r="J24" s="2">
        <v>100</v>
      </c>
      <c r="K24" s="2">
        <v>100</v>
      </c>
      <c r="L24" s="2">
        <v>100</v>
      </c>
      <c r="M24" s="2">
        <v>100</v>
      </c>
      <c r="N24" s="2">
        <v>100</v>
      </c>
      <c r="O24" s="6">
        <f t="shared" si="1"/>
        <v>1200</v>
      </c>
      <c r="P24" s="7"/>
    </row>
    <row r="25" spans="1:18" x14ac:dyDescent="0.35">
      <c r="A25" s="8" t="s">
        <v>93</v>
      </c>
      <c r="B25" s="73" t="s">
        <v>226</v>
      </c>
      <c r="C25" s="2">
        <v>50</v>
      </c>
      <c r="D25" s="2">
        <v>50</v>
      </c>
      <c r="E25" s="2">
        <v>50</v>
      </c>
      <c r="F25" s="2">
        <v>50</v>
      </c>
      <c r="G25" s="2">
        <v>50</v>
      </c>
      <c r="H25" s="2">
        <v>50</v>
      </c>
      <c r="I25" s="2">
        <v>50</v>
      </c>
      <c r="J25" s="2">
        <v>50</v>
      </c>
      <c r="K25" s="2">
        <v>50</v>
      </c>
      <c r="L25" s="2">
        <v>50</v>
      </c>
      <c r="M25" s="2">
        <v>50</v>
      </c>
      <c r="N25" s="2">
        <v>50</v>
      </c>
      <c r="O25" s="6">
        <f t="shared" si="1"/>
        <v>600</v>
      </c>
      <c r="P25" s="7"/>
    </row>
    <row r="26" spans="1:18" x14ac:dyDescent="0.35">
      <c r="A26" s="8" t="s">
        <v>94</v>
      </c>
      <c r="B26" s="73" t="s">
        <v>226</v>
      </c>
      <c r="C26" s="2">
        <v>60</v>
      </c>
      <c r="D26" s="2">
        <v>60</v>
      </c>
      <c r="E26" s="2">
        <v>60</v>
      </c>
      <c r="F26" s="2">
        <v>60</v>
      </c>
      <c r="G26" s="2">
        <v>60</v>
      </c>
      <c r="H26" s="2">
        <v>60</v>
      </c>
      <c r="I26" s="2">
        <v>60</v>
      </c>
      <c r="J26" s="2">
        <v>60</v>
      </c>
      <c r="K26" s="2">
        <v>60</v>
      </c>
      <c r="L26" s="2">
        <v>60</v>
      </c>
      <c r="M26" s="2">
        <v>60</v>
      </c>
      <c r="N26" s="2">
        <v>60</v>
      </c>
      <c r="O26" s="6">
        <f t="shared" si="1"/>
        <v>720</v>
      </c>
      <c r="P26" s="7"/>
    </row>
    <row r="27" spans="1:18" x14ac:dyDescent="0.35">
      <c r="A27" s="8" t="s">
        <v>109</v>
      </c>
      <c r="B27" s="73" t="s">
        <v>226</v>
      </c>
      <c r="C27" s="2">
        <v>100</v>
      </c>
      <c r="D27" s="2">
        <v>100</v>
      </c>
      <c r="E27" s="2">
        <v>100</v>
      </c>
      <c r="F27" s="2">
        <v>100</v>
      </c>
      <c r="G27" s="2">
        <v>100</v>
      </c>
      <c r="H27" s="2">
        <v>100</v>
      </c>
      <c r="I27" s="2">
        <v>100</v>
      </c>
      <c r="J27" s="2">
        <v>100</v>
      </c>
      <c r="K27" s="2">
        <v>100</v>
      </c>
      <c r="L27" s="2">
        <v>100</v>
      </c>
      <c r="M27" s="2">
        <v>100</v>
      </c>
      <c r="N27" s="2">
        <v>100</v>
      </c>
      <c r="O27" s="6">
        <f t="shared" si="1"/>
        <v>1200</v>
      </c>
    </row>
    <row r="28" spans="1:18" x14ac:dyDescent="0.35">
      <c r="A28" s="8" t="s">
        <v>95</v>
      </c>
      <c r="B28" s="73" t="s">
        <v>226</v>
      </c>
      <c r="C28" s="11">
        <v>60</v>
      </c>
      <c r="D28" s="11">
        <v>60</v>
      </c>
      <c r="E28" s="11">
        <v>60</v>
      </c>
      <c r="F28" s="11">
        <v>60</v>
      </c>
      <c r="G28" s="11">
        <v>60</v>
      </c>
      <c r="H28" s="11">
        <v>60</v>
      </c>
      <c r="I28" s="11">
        <v>60</v>
      </c>
      <c r="J28" s="11">
        <v>60</v>
      </c>
      <c r="K28" s="11">
        <v>60</v>
      </c>
      <c r="L28" s="11">
        <v>60</v>
      </c>
      <c r="M28" s="11">
        <v>60</v>
      </c>
      <c r="N28" s="11">
        <v>60</v>
      </c>
      <c r="O28" s="12">
        <f t="shared" si="1"/>
        <v>720</v>
      </c>
      <c r="P28" s="7"/>
    </row>
    <row r="29" spans="1:18" x14ac:dyDescent="0.35">
      <c r="A29" s="8" t="s">
        <v>97</v>
      </c>
      <c r="B29" s="73" t="s">
        <v>226</v>
      </c>
      <c r="C29" s="11">
        <v>40</v>
      </c>
      <c r="D29" s="11">
        <v>40</v>
      </c>
      <c r="E29" s="11">
        <v>40</v>
      </c>
      <c r="F29" s="11">
        <v>40</v>
      </c>
      <c r="G29" s="11">
        <v>40</v>
      </c>
      <c r="H29" s="11">
        <v>40</v>
      </c>
      <c r="I29" s="11">
        <v>40</v>
      </c>
      <c r="J29" s="11">
        <v>40</v>
      </c>
      <c r="K29" s="11">
        <v>40</v>
      </c>
      <c r="L29" s="11">
        <v>40</v>
      </c>
      <c r="M29" s="11">
        <v>40</v>
      </c>
      <c r="N29" s="11">
        <v>40</v>
      </c>
      <c r="O29" s="12">
        <f t="shared" si="1"/>
        <v>480</v>
      </c>
      <c r="P29" s="7"/>
      <c r="R29" s="13"/>
    </row>
    <row r="30" spans="1:18" x14ac:dyDescent="0.35">
      <c r="A30" s="8" t="s">
        <v>107</v>
      </c>
      <c r="B30" s="73" t="s">
        <v>226</v>
      </c>
      <c r="C30" s="2">
        <v>250</v>
      </c>
      <c r="D30" s="2">
        <v>250</v>
      </c>
      <c r="E30" s="2">
        <v>250</v>
      </c>
      <c r="F30" s="2">
        <v>250</v>
      </c>
      <c r="G30" s="2">
        <v>250</v>
      </c>
      <c r="H30" s="2">
        <v>250</v>
      </c>
      <c r="I30" s="2">
        <v>250</v>
      </c>
      <c r="J30" s="2">
        <v>250</v>
      </c>
      <c r="K30" s="2">
        <v>250</v>
      </c>
      <c r="L30" s="2">
        <v>250</v>
      </c>
      <c r="M30" s="2">
        <v>250</v>
      </c>
      <c r="N30" s="2">
        <v>250</v>
      </c>
      <c r="O30" s="6">
        <f t="shared" si="1"/>
        <v>3000</v>
      </c>
      <c r="P30" s="7"/>
      <c r="R30" s="13"/>
    </row>
    <row r="31" spans="1:18" ht="20" x14ac:dyDescent="0.35">
      <c r="A31" s="79"/>
      <c r="B31" s="80" t="s">
        <v>246</v>
      </c>
      <c r="C31" s="81">
        <f>+SUM(C15:C30)</f>
        <v>3612</v>
      </c>
      <c r="D31" s="81">
        <f t="shared" ref="D31:O31" si="3">+SUM(D15:D30)</f>
        <v>3612</v>
      </c>
      <c r="E31" s="81">
        <f t="shared" si="3"/>
        <v>3612</v>
      </c>
      <c r="F31" s="81">
        <f t="shared" si="3"/>
        <v>3612</v>
      </c>
      <c r="G31" s="81">
        <f t="shared" si="3"/>
        <v>3612</v>
      </c>
      <c r="H31" s="81">
        <f t="shared" si="3"/>
        <v>4012</v>
      </c>
      <c r="I31" s="81">
        <f t="shared" si="3"/>
        <v>4012</v>
      </c>
      <c r="J31" s="81">
        <f t="shared" si="3"/>
        <v>4012</v>
      </c>
      <c r="K31" s="81">
        <f t="shared" si="3"/>
        <v>4012</v>
      </c>
      <c r="L31" s="81">
        <f t="shared" si="3"/>
        <v>4012</v>
      </c>
      <c r="M31" s="81">
        <f t="shared" si="3"/>
        <v>4012</v>
      </c>
      <c r="N31" s="81">
        <f t="shared" si="3"/>
        <v>4012</v>
      </c>
      <c r="O31" s="81">
        <f t="shared" si="3"/>
        <v>46144</v>
      </c>
      <c r="P31" s="7"/>
      <c r="R31" s="13"/>
    </row>
    <row r="32" spans="1:18" x14ac:dyDescent="0.35">
      <c r="A32" s="8" t="s">
        <v>87</v>
      </c>
      <c r="B32" s="73" t="s">
        <v>150</v>
      </c>
      <c r="C32" s="2"/>
      <c r="D32" s="2"/>
      <c r="E32" s="2"/>
      <c r="F32" s="2"/>
      <c r="G32" s="2"/>
      <c r="H32" s="2"/>
      <c r="I32" s="2"/>
      <c r="J32" s="2"/>
      <c r="K32" s="2">
        <v>4000</v>
      </c>
      <c r="L32" s="2"/>
      <c r="M32" s="2"/>
      <c r="N32" s="2"/>
      <c r="O32" s="6">
        <f t="shared" ref="O32:O39" si="4">SUM(C32:N32)</f>
        <v>4000</v>
      </c>
      <c r="P32" s="7"/>
      <c r="R32" s="13"/>
    </row>
    <row r="33" spans="1:18" x14ac:dyDescent="0.35">
      <c r="A33" s="8" t="s">
        <v>82</v>
      </c>
      <c r="B33" s="73" t="s">
        <v>150</v>
      </c>
      <c r="C33" s="2">
        <v>200</v>
      </c>
      <c r="D33" s="2">
        <v>200</v>
      </c>
      <c r="E33" s="2">
        <v>200</v>
      </c>
      <c r="F33" s="2">
        <v>200</v>
      </c>
      <c r="G33" s="2">
        <v>200</v>
      </c>
      <c r="H33" s="2">
        <v>200</v>
      </c>
      <c r="I33" s="2">
        <v>200</v>
      </c>
      <c r="J33" s="2">
        <v>200</v>
      </c>
      <c r="K33" s="2">
        <v>200</v>
      </c>
      <c r="L33" s="2">
        <v>200</v>
      </c>
      <c r="M33" s="2">
        <v>200</v>
      </c>
      <c r="N33" s="2">
        <v>200</v>
      </c>
      <c r="O33" s="6">
        <f t="shared" si="4"/>
        <v>2400</v>
      </c>
      <c r="P33" s="7"/>
      <c r="R33" s="13"/>
    </row>
    <row r="34" spans="1:18" x14ac:dyDescent="0.35">
      <c r="A34" s="8" t="s">
        <v>85</v>
      </c>
      <c r="B34" s="73" t="s">
        <v>150</v>
      </c>
      <c r="C34" s="2"/>
      <c r="D34" s="2"/>
      <c r="E34" s="2"/>
      <c r="F34" s="2">
        <v>400</v>
      </c>
      <c r="G34" s="2"/>
      <c r="H34" s="2"/>
      <c r="I34" s="2"/>
      <c r="J34" s="2">
        <v>400</v>
      </c>
      <c r="K34" s="2"/>
      <c r="L34" s="2"/>
      <c r="M34" s="2"/>
      <c r="N34" s="2">
        <v>400</v>
      </c>
      <c r="O34" s="6">
        <f t="shared" si="4"/>
        <v>1200</v>
      </c>
      <c r="P34" s="7"/>
      <c r="R34" s="13"/>
    </row>
    <row r="35" spans="1:18" x14ac:dyDescent="0.35">
      <c r="A35" s="8" t="s">
        <v>223</v>
      </c>
      <c r="B35" s="73" t="s">
        <v>150</v>
      </c>
      <c r="C35" s="2">
        <v>190</v>
      </c>
      <c r="D35" s="2">
        <v>190</v>
      </c>
      <c r="E35" s="2">
        <v>190</v>
      </c>
      <c r="F35" s="2">
        <v>190</v>
      </c>
      <c r="G35" s="2">
        <v>190</v>
      </c>
      <c r="H35" s="2">
        <v>190</v>
      </c>
      <c r="I35" s="2">
        <v>190</v>
      </c>
      <c r="J35" s="2">
        <v>190</v>
      </c>
      <c r="K35" s="2">
        <v>190</v>
      </c>
      <c r="L35" s="2">
        <v>190</v>
      </c>
      <c r="M35" s="2">
        <v>190</v>
      </c>
      <c r="N35" s="2">
        <v>190</v>
      </c>
      <c r="O35" s="6">
        <f t="shared" si="4"/>
        <v>2280</v>
      </c>
      <c r="P35" s="7"/>
      <c r="R35" s="13"/>
    </row>
    <row r="36" spans="1:18" x14ac:dyDescent="0.35">
      <c r="A36" s="8" t="s">
        <v>86</v>
      </c>
      <c r="B36" s="73" t="s">
        <v>150</v>
      </c>
      <c r="C36" s="2">
        <v>200</v>
      </c>
      <c r="D36" s="2">
        <v>200</v>
      </c>
      <c r="E36" s="2">
        <v>200</v>
      </c>
      <c r="F36" s="2">
        <v>200</v>
      </c>
      <c r="G36" s="2">
        <v>200</v>
      </c>
      <c r="H36" s="2">
        <v>200</v>
      </c>
      <c r="I36" s="2">
        <v>200</v>
      </c>
      <c r="J36" s="2">
        <v>200</v>
      </c>
      <c r="K36" s="2">
        <v>200</v>
      </c>
      <c r="L36" s="2">
        <v>200</v>
      </c>
      <c r="M36" s="2">
        <v>200</v>
      </c>
      <c r="N36" s="2">
        <v>200</v>
      </c>
      <c r="O36" s="6">
        <f t="shared" si="4"/>
        <v>2400</v>
      </c>
      <c r="P36" s="7"/>
      <c r="R36" s="13"/>
    </row>
    <row r="37" spans="1:18" x14ac:dyDescent="0.35">
      <c r="A37" s="8" t="s">
        <v>88</v>
      </c>
      <c r="B37" s="73" t="s">
        <v>150</v>
      </c>
      <c r="C37" s="2">
        <v>25</v>
      </c>
      <c r="D37" s="2">
        <v>25</v>
      </c>
      <c r="E37" s="2">
        <v>25</v>
      </c>
      <c r="F37" s="2">
        <v>25</v>
      </c>
      <c r="G37" s="2">
        <v>25</v>
      </c>
      <c r="H37" s="2">
        <v>25</v>
      </c>
      <c r="I37" s="2">
        <v>25</v>
      </c>
      <c r="J37" s="2">
        <v>25</v>
      </c>
      <c r="K37" s="2">
        <v>25</v>
      </c>
      <c r="L37" s="2">
        <v>25</v>
      </c>
      <c r="M37" s="2">
        <v>25</v>
      </c>
      <c r="N37" s="2">
        <v>25</v>
      </c>
      <c r="O37" s="6">
        <f t="shared" si="4"/>
        <v>300</v>
      </c>
      <c r="P37" s="7"/>
      <c r="R37" s="13"/>
    </row>
    <row r="38" spans="1:18" x14ac:dyDescent="0.35">
      <c r="A38" s="8" t="s">
        <v>96</v>
      </c>
      <c r="B38" s="73" t="s">
        <v>150</v>
      </c>
      <c r="C38" s="2">
        <v>30</v>
      </c>
      <c r="D38" s="2">
        <v>30</v>
      </c>
      <c r="E38" s="2">
        <v>30</v>
      </c>
      <c r="F38" s="2">
        <v>30</v>
      </c>
      <c r="G38" s="2">
        <v>30</v>
      </c>
      <c r="H38" s="2">
        <v>30</v>
      </c>
      <c r="I38" s="2">
        <v>30</v>
      </c>
      <c r="J38" s="2">
        <v>30</v>
      </c>
      <c r="K38" s="2">
        <v>30</v>
      </c>
      <c r="L38" s="2">
        <v>30</v>
      </c>
      <c r="M38" s="2">
        <v>30</v>
      </c>
      <c r="N38" s="2">
        <v>30</v>
      </c>
      <c r="O38" s="6">
        <f t="shared" si="4"/>
        <v>360</v>
      </c>
      <c r="P38" s="7"/>
      <c r="R38" s="13"/>
    </row>
    <row r="39" spans="1:18" x14ac:dyDescent="0.35">
      <c r="A39" s="8" t="s">
        <v>108</v>
      </c>
      <c r="B39" s="73" t="s">
        <v>150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2">
        <v>200</v>
      </c>
      <c r="O39" s="6">
        <f t="shared" si="4"/>
        <v>2400</v>
      </c>
      <c r="P39" s="7"/>
      <c r="R39" s="13"/>
    </row>
    <row r="40" spans="1:18" ht="20.5" thickBot="1" x14ac:dyDescent="0.4">
      <c r="A40" s="79"/>
      <c r="B40" s="80" t="s">
        <v>247</v>
      </c>
      <c r="C40" s="81">
        <f>+SUM(C32:C39)</f>
        <v>845</v>
      </c>
      <c r="D40" s="81">
        <f t="shared" ref="D40:O40" si="5">+SUM(D32:D39)</f>
        <v>845</v>
      </c>
      <c r="E40" s="81">
        <f t="shared" si="5"/>
        <v>845</v>
      </c>
      <c r="F40" s="81">
        <f t="shared" si="5"/>
        <v>1245</v>
      </c>
      <c r="G40" s="81">
        <f t="shared" si="5"/>
        <v>845</v>
      </c>
      <c r="H40" s="81">
        <f t="shared" si="5"/>
        <v>845</v>
      </c>
      <c r="I40" s="81">
        <f t="shared" si="5"/>
        <v>845</v>
      </c>
      <c r="J40" s="81">
        <f t="shared" si="5"/>
        <v>1245</v>
      </c>
      <c r="K40" s="81">
        <f t="shared" si="5"/>
        <v>4845</v>
      </c>
      <c r="L40" s="81">
        <f t="shared" si="5"/>
        <v>845</v>
      </c>
      <c r="M40" s="81">
        <f t="shared" si="5"/>
        <v>845</v>
      </c>
      <c r="N40" s="81">
        <f t="shared" si="5"/>
        <v>1245</v>
      </c>
      <c r="O40" s="81">
        <f t="shared" si="5"/>
        <v>15340</v>
      </c>
      <c r="P40" s="7"/>
      <c r="R40" s="13"/>
    </row>
    <row r="41" spans="1:18" s="25" customFormat="1" x14ac:dyDescent="0.35">
      <c r="A41" s="82" t="s">
        <v>98</v>
      </c>
      <c r="B41" s="83"/>
      <c r="C41" s="84">
        <f>+C40+C31</f>
        <v>4457</v>
      </c>
      <c r="D41" s="84">
        <f t="shared" ref="D41:O41" si="6">+D40+D31</f>
        <v>4457</v>
      </c>
      <c r="E41" s="84">
        <f t="shared" si="6"/>
        <v>4457</v>
      </c>
      <c r="F41" s="84">
        <f t="shared" si="6"/>
        <v>4857</v>
      </c>
      <c r="G41" s="84">
        <f t="shared" si="6"/>
        <v>4457</v>
      </c>
      <c r="H41" s="84">
        <f t="shared" si="6"/>
        <v>4857</v>
      </c>
      <c r="I41" s="84">
        <f t="shared" si="6"/>
        <v>4857</v>
      </c>
      <c r="J41" s="84">
        <f t="shared" si="6"/>
        <v>5257</v>
      </c>
      <c r="K41" s="84">
        <f t="shared" si="6"/>
        <v>8857</v>
      </c>
      <c r="L41" s="84">
        <f t="shared" si="6"/>
        <v>4857</v>
      </c>
      <c r="M41" s="84">
        <f t="shared" si="6"/>
        <v>4857</v>
      </c>
      <c r="N41" s="84">
        <f t="shared" si="6"/>
        <v>5257</v>
      </c>
      <c r="O41" s="84">
        <f t="shared" si="6"/>
        <v>61484</v>
      </c>
    </row>
    <row r="42" spans="1:18" ht="15" thickBot="1" x14ac:dyDescent="0.4">
      <c r="O42" s="10"/>
    </row>
    <row r="43" spans="1:18" s="25" customFormat="1" ht="15" thickBot="1" x14ac:dyDescent="0.4">
      <c r="A43" s="22" t="s">
        <v>99</v>
      </c>
      <c r="B43" s="70"/>
      <c r="C43" s="23">
        <f t="shared" ref="C43:N43" si="7">+C13-C41+C42</f>
        <v>643</v>
      </c>
      <c r="D43" s="23">
        <f t="shared" si="7"/>
        <v>643</v>
      </c>
      <c r="E43" s="23">
        <f t="shared" si="7"/>
        <v>643</v>
      </c>
      <c r="F43" s="23">
        <f t="shared" si="7"/>
        <v>243</v>
      </c>
      <c r="G43" s="23">
        <f t="shared" si="7"/>
        <v>643</v>
      </c>
      <c r="H43" s="23">
        <f t="shared" si="7"/>
        <v>243</v>
      </c>
      <c r="I43" s="23">
        <f t="shared" si="7"/>
        <v>243</v>
      </c>
      <c r="J43" s="23">
        <f t="shared" si="7"/>
        <v>-157</v>
      </c>
      <c r="K43" s="23">
        <f t="shared" si="7"/>
        <v>-3757</v>
      </c>
      <c r="L43" s="23">
        <f t="shared" si="7"/>
        <v>243</v>
      </c>
      <c r="M43" s="23">
        <f t="shared" si="7"/>
        <v>243</v>
      </c>
      <c r="N43" s="23">
        <f t="shared" si="7"/>
        <v>-157</v>
      </c>
      <c r="O43" s="24"/>
      <c r="P43" s="64"/>
    </row>
    <row r="44" spans="1:18" s="25" customFormat="1" ht="15" thickBot="1" x14ac:dyDescent="0.4">
      <c r="A44" s="22" t="s">
        <v>100</v>
      </c>
      <c r="B44" s="70"/>
      <c r="C44" s="23">
        <v>1000</v>
      </c>
      <c r="D44" s="23">
        <f t="shared" ref="D44:N44" si="8">+C46</f>
        <v>1643</v>
      </c>
      <c r="E44" s="23">
        <f t="shared" si="8"/>
        <v>2286</v>
      </c>
      <c r="F44" s="23">
        <f t="shared" si="8"/>
        <v>2929</v>
      </c>
      <c r="G44" s="23">
        <f t="shared" si="8"/>
        <v>3172</v>
      </c>
      <c r="H44" s="23">
        <f t="shared" si="8"/>
        <v>3815</v>
      </c>
      <c r="I44" s="23">
        <f t="shared" si="8"/>
        <v>4058</v>
      </c>
      <c r="J44" s="23">
        <f t="shared" si="8"/>
        <v>4301</v>
      </c>
      <c r="K44" s="23">
        <f t="shared" si="8"/>
        <v>4144</v>
      </c>
      <c r="L44" s="23">
        <f t="shared" si="8"/>
        <v>387</v>
      </c>
      <c r="M44" s="23">
        <f t="shared" si="8"/>
        <v>630</v>
      </c>
      <c r="N44" s="23">
        <f t="shared" si="8"/>
        <v>873</v>
      </c>
      <c r="O44" s="24"/>
    </row>
    <row r="45" spans="1:18" s="25" customFormat="1" ht="15" thickBot="1" x14ac:dyDescent="0.4">
      <c r="A45" s="22" t="s">
        <v>101</v>
      </c>
      <c r="B45" s="70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</row>
    <row r="46" spans="1:18" s="25" customFormat="1" ht="15" thickBot="1" x14ac:dyDescent="0.4">
      <c r="A46" s="22" t="s">
        <v>102</v>
      </c>
      <c r="B46" s="70"/>
      <c r="C46" s="23">
        <f>+C43+C44+C45</f>
        <v>1643</v>
      </c>
      <c r="D46" s="23">
        <f t="shared" ref="D46:N46" si="9">+D43+D44+D45</f>
        <v>2286</v>
      </c>
      <c r="E46" s="23">
        <f t="shared" si="9"/>
        <v>2929</v>
      </c>
      <c r="F46" s="23">
        <f t="shared" si="9"/>
        <v>3172</v>
      </c>
      <c r="G46" s="23">
        <f t="shared" si="9"/>
        <v>3815</v>
      </c>
      <c r="H46" s="23">
        <f t="shared" si="9"/>
        <v>4058</v>
      </c>
      <c r="I46" s="23">
        <f t="shared" si="9"/>
        <v>4301</v>
      </c>
      <c r="J46" s="23">
        <f t="shared" si="9"/>
        <v>4144</v>
      </c>
      <c r="K46" s="23">
        <f t="shared" si="9"/>
        <v>387</v>
      </c>
      <c r="L46" s="23">
        <f t="shared" si="9"/>
        <v>630</v>
      </c>
      <c r="M46" s="23">
        <f t="shared" si="9"/>
        <v>873</v>
      </c>
      <c r="N46" s="23">
        <f t="shared" si="9"/>
        <v>716</v>
      </c>
      <c r="O46" s="24"/>
    </row>
    <row r="47" spans="1:18" s="25" customFormat="1" x14ac:dyDescent="0.35">
      <c r="A47" s="22" t="s">
        <v>103</v>
      </c>
      <c r="B47" s="70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4"/>
    </row>
    <row r="48" spans="1:18" ht="15" thickBot="1" x14ac:dyDescent="0.4">
      <c r="A48" s="14"/>
      <c r="B48" s="74"/>
      <c r="C48" s="15"/>
      <c r="D48" s="15"/>
      <c r="E48" s="15"/>
      <c r="F48" s="15"/>
      <c r="G48" s="15"/>
      <c r="H48" s="15"/>
      <c r="I48" s="15"/>
      <c r="J48" s="15"/>
      <c r="K48" s="15"/>
      <c r="L48" s="16"/>
      <c r="M48" s="15"/>
      <c r="N48" s="17"/>
      <c r="O48" s="18"/>
      <c r="P48" s="18"/>
    </row>
  </sheetData>
  <sortState xmlns:xlrd2="http://schemas.microsoft.com/office/spreadsheetml/2017/richdata2" ref="A15:O39">
    <sortCondition ref="B15:B39"/>
  </sortState>
  <mergeCells count="2">
    <mergeCell ref="A4:O4"/>
    <mergeCell ref="A5:O5"/>
  </mergeCells>
  <dataValidations count="1">
    <dataValidation type="decimal" operator="greaterThanOrEqual" allowBlank="1" showErrorMessage="1" errorTitle="Error" error="El número ingresado es negativo o no ha ingresado un número." sqref="C9:N12 D40:O40 C41:O41 C27:C40 D27:N30 D31:O31 D32:N39 C15:N26" xr:uid="{325F436F-C6FB-405C-A5E7-8CDFAAEC21D5}">
      <formula1>0</formula1>
    </dataValidation>
  </dataValidations>
  <pageMargins left="0.7" right="0.7" top="0.75" bottom="0.75" header="0.3" footer="0.3"/>
  <headerFooter>
    <oddFooter>&amp;L_x000D_&amp;1#&amp;"Calibri"&amp;10&amp;K000000 GENERAL - Access limited to Weir Personnel or by NDA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841E-18D6-4315-A1C9-970D654E54C0}">
  <dimension ref="A1:O14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0.90625" defaultRowHeight="14.5" x14ac:dyDescent="0.35"/>
  <sheetData>
    <row r="1" spans="1:15" ht="16" x14ac:dyDescent="0.4">
      <c r="A1" s="156" t="s">
        <v>279</v>
      </c>
    </row>
    <row r="3" spans="1:15" ht="21" x14ac:dyDescent="0.5">
      <c r="A3" s="151" t="s">
        <v>250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x14ac:dyDescent="0.35">
      <c r="A4" t="s">
        <v>258</v>
      </c>
    </row>
    <row r="5" spans="1:15" x14ac:dyDescent="0.35">
      <c r="L5" s="152" t="s">
        <v>254</v>
      </c>
      <c r="M5" s="152"/>
      <c r="N5" s="152"/>
      <c r="O5" s="152"/>
    </row>
    <row r="6" spans="1:15" x14ac:dyDescent="0.35">
      <c r="L6" s="152"/>
      <c r="M6" s="152"/>
      <c r="N6" s="152"/>
      <c r="O6" s="152"/>
    </row>
    <row r="7" spans="1:15" x14ac:dyDescent="0.35">
      <c r="L7" s="152" t="s">
        <v>255</v>
      </c>
      <c r="M7" s="152"/>
      <c r="N7" s="152"/>
      <c r="O7" s="152"/>
    </row>
    <row r="8" spans="1:15" x14ac:dyDescent="0.35">
      <c r="L8" s="152"/>
      <c r="M8" s="152"/>
      <c r="N8" s="152"/>
      <c r="O8" s="152"/>
    </row>
    <row r="9" spans="1:15" x14ac:dyDescent="0.35">
      <c r="L9" s="152" t="s">
        <v>256</v>
      </c>
      <c r="M9" s="152"/>
      <c r="N9" s="152"/>
      <c r="O9" s="152"/>
    </row>
    <row r="10" spans="1:15" x14ac:dyDescent="0.35">
      <c r="L10" s="152"/>
      <c r="M10" s="152"/>
      <c r="N10" s="152"/>
      <c r="O10" s="152"/>
    </row>
    <row r="11" spans="1:15" ht="14.5" customHeight="1" x14ac:dyDescent="0.35">
      <c r="L11" s="152" t="s">
        <v>257</v>
      </c>
      <c r="M11" s="152"/>
      <c r="N11" s="152"/>
      <c r="O11" s="152"/>
    </row>
    <row r="12" spans="1:15" x14ac:dyDescent="0.35">
      <c r="L12" s="152"/>
      <c r="M12" s="152"/>
      <c r="N12" s="152"/>
      <c r="O12" s="152"/>
    </row>
    <row r="13" spans="1:15" x14ac:dyDescent="0.35">
      <c r="L13" s="152"/>
      <c r="M13" s="152"/>
      <c r="N13" s="152"/>
      <c r="O13" s="152"/>
    </row>
    <row r="14" spans="1:15" x14ac:dyDescent="0.35">
      <c r="L14" s="152"/>
      <c r="M14" s="152"/>
      <c r="N14" s="152"/>
      <c r="O14" s="152"/>
    </row>
  </sheetData>
  <mergeCells count="5">
    <mergeCell ref="A3:O3"/>
    <mergeCell ref="L5:O6"/>
    <mergeCell ref="L7:O8"/>
    <mergeCell ref="L9:O10"/>
    <mergeCell ref="L11:O14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5BCA-6AAC-4610-A9C7-E9BC3905D15A}">
  <dimension ref="A1:D16"/>
  <sheetViews>
    <sheetView showGridLines="0" workbookViewId="0">
      <pane ySplit="14" topLeftCell="A15" activePane="bottomLeft" state="frozen"/>
      <selection pane="bottomLeft" activeCell="D7" sqref="D7"/>
    </sheetView>
  </sheetViews>
  <sheetFormatPr baseColWidth="10" defaultColWidth="10.90625" defaultRowHeight="14.5" x14ac:dyDescent="0.35"/>
  <cols>
    <col min="1" max="1" width="28.26953125" customWidth="1"/>
    <col min="3" max="3" width="12.7265625" bestFit="1" customWidth="1"/>
    <col min="4" max="4" width="71.7265625" style="76" customWidth="1"/>
  </cols>
  <sheetData>
    <row r="1" spans="1:4" ht="23.5" x14ac:dyDescent="0.55000000000000004">
      <c r="A1" s="154" t="s">
        <v>227</v>
      </c>
      <c r="B1" s="154"/>
      <c r="C1" s="154"/>
      <c r="D1" s="154"/>
    </row>
    <row r="2" spans="1:4" s="28" customFormat="1" ht="18.5" x14ac:dyDescent="0.45">
      <c r="A2" s="29"/>
      <c r="C2" s="28" t="s">
        <v>239</v>
      </c>
      <c r="D2" s="157"/>
    </row>
    <row r="3" spans="1:4" x14ac:dyDescent="0.35">
      <c r="A3" s="153" t="s">
        <v>259</v>
      </c>
      <c r="B3" s="153"/>
      <c r="C3" s="77" t="s">
        <v>237</v>
      </c>
      <c r="D3" s="78" t="s">
        <v>238</v>
      </c>
    </row>
    <row r="4" spans="1:4" ht="29" x14ac:dyDescent="0.35">
      <c r="A4" s="91" t="s">
        <v>228</v>
      </c>
      <c r="B4" s="92"/>
      <c r="C4" s="93">
        <f>6000*12</f>
        <v>72000</v>
      </c>
      <c r="D4" s="94" t="s">
        <v>245</v>
      </c>
    </row>
    <row r="5" spans="1:4" x14ac:dyDescent="0.35">
      <c r="A5" s="91" t="s">
        <v>241</v>
      </c>
      <c r="B5" s="95" t="s">
        <v>229</v>
      </c>
      <c r="C5" s="93">
        <f>+C4*25</f>
        <v>1800000</v>
      </c>
      <c r="D5" s="94" t="s">
        <v>231</v>
      </c>
    </row>
    <row r="6" spans="1:4" ht="43.5" x14ac:dyDescent="0.35">
      <c r="A6" s="91" t="s">
        <v>233</v>
      </c>
      <c r="B6" s="92"/>
      <c r="C6" s="93">
        <v>600000</v>
      </c>
      <c r="D6" s="94" t="s">
        <v>236</v>
      </c>
    </row>
    <row r="7" spans="1:4" x14ac:dyDescent="0.35">
      <c r="A7" s="91" t="s">
        <v>234</v>
      </c>
      <c r="B7" s="92"/>
      <c r="C7" s="93">
        <f>+C5-C6</f>
        <v>1200000</v>
      </c>
      <c r="D7" s="94" t="s">
        <v>235</v>
      </c>
    </row>
    <row r="8" spans="1:4" ht="29" x14ac:dyDescent="0.35">
      <c r="A8" s="91" t="s">
        <v>232</v>
      </c>
      <c r="B8" s="92"/>
      <c r="C8" s="93">
        <v>120000</v>
      </c>
      <c r="D8" s="94" t="s">
        <v>242</v>
      </c>
    </row>
    <row r="9" spans="1:4" ht="43.5" x14ac:dyDescent="0.35">
      <c r="A9" s="91" t="s">
        <v>240</v>
      </c>
      <c r="B9" s="92"/>
      <c r="C9" s="93">
        <f>+C7/C8</f>
        <v>10</v>
      </c>
      <c r="D9" s="94" t="s">
        <v>243</v>
      </c>
    </row>
    <row r="10" spans="1:4" x14ac:dyDescent="0.35">
      <c r="A10" s="96"/>
      <c r="B10" s="96"/>
      <c r="C10" s="96"/>
      <c r="D10" s="97"/>
    </row>
    <row r="11" spans="1:4" x14ac:dyDescent="0.35">
      <c r="A11" s="96"/>
      <c r="B11" s="96" t="s">
        <v>230</v>
      </c>
      <c r="C11" s="96"/>
      <c r="D11" s="97"/>
    </row>
    <row r="12" spans="1:4" x14ac:dyDescent="0.35">
      <c r="A12" s="96"/>
      <c r="B12" s="96"/>
      <c r="C12" s="96"/>
      <c r="D12" s="97"/>
    </row>
    <row r="13" spans="1:4" ht="16" x14ac:dyDescent="0.4">
      <c r="A13" s="98" t="s">
        <v>244</v>
      </c>
      <c r="B13" s="96"/>
      <c r="C13" s="96"/>
      <c r="D13" s="97"/>
    </row>
    <row r="14" spans="1:4" x14ac:dyDescent="0.35">
      <c r="A14" s="96"/>
      <c r="B14" s="96"/>
      <c r="C14" s="96"/>
      <c r="D14" s="97"/>
    </row>
    <row r="15" spans="1:4" x14ac:dyDescent="0.35">
      <c r="A15" s="96"/>
      <c r="B15" s="96"/>
      <c r="C15" s="96"/>
      <c r="D15" s="97"/>
    </row>
    <row r="16" spans="1:4" x14ac:dyDescent="0.35">
      <c r="A16" s="96"/>
      <c r="B16" s="96"/>
      <c r="C16" s="96"/>
      <c r="D16" s="97"/>
    </row>
  </sheetData>
  <mergeCells count="2">
    <mergeCell ref="A3:B3"/>
    <mergeCell ref="A1:D1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8243-EDFE-4F9A-8492-0F2D3F9BE180}">
  <dimension ref="G3:G15"/>
  <sheetViews>
    <sheetView showGridLines="0" zoomScale="85" zoomScaleNormal="85" workbookViewId="0">
      <pane ySplit="21" topLeftCell="A22" activePane="bottomLeft" state="frozen"/>
      <selection pane="bottomLeft" activeCell="M12" sqref="M12"/>
    </sheetView>
  </sheetViews>
  <sheetFormatPr baseColWidth="10" defaultColWidth="10.90625" defaultRowHeight="14.5" x14ac:dyDescent="0.35"/>
  <sheetData>
    <row r="3" spans="7:7" ht="18.5" x14ac:dyDescent="0.45">
      <c r="G3" s="29" t="s">
        <v>139</v>
      </c>
    </row>
    <row r="4" spans="7:7" ht="18.5" x14ac:dyDescent="0.45">
      <c r="G4" s="29"/>
    </row>
    <row r="5" spans="7:7" ht="18.5" x14ac:dyDescent="0.45">
      <c r="G5" s="29" t="s">
        <v>266</v>
      </c>
    </row>
    <row r="6" spans="7:7" ht="18.5" x14ac:dyDescent="0.45">
      <c r="G6" s="108" t="s">
        <v>265</v>
      </c>
    </row>
    <row r="7" spans="7:7" ht="18.5" x14ac:dyDescent="0.45">
      <c r="G7" s="29" t="s">
        <v>267</v>
      </c>
    </row>
    <row r="11" spans="7:7" ht="18.5" x14ac:dyDescent="0.45">
      <c r="G11" s="29"/>
    </row>
    <row r="14" spans="7:7" ht="18.5" x14ac:dyDescent="0.45">
      <c r="G14" s="108" t="s">
        <v>268</v>
      </c>
    </row>
    <row r="15" spans="7:7" ht="18.5" x14ac:dyDescent="0.45">
      <c r="G15" s="29" t="s">
        <v>269</v>
      </c>
    </row>
  </sheetData>
  <pageMargins left="0.7" right="0.7" top="0.75" bottom="0.75" header="0.3" footer="0.3"/>
  <pageSetup orientation="portrait" r:id="rId1"/>
  <headerFooter>
    <oddFooter>&amp;L_x000D_&amp;1#&amp;"Calibri"&amp;10&amp;K000000 GENERAL - Access limited to Weir Personnel or by NDA</oddFooter>
  </headerFooter>
  <drawing r:id="rId2"/>
  <legacyDrawing r:id="rId3"/>
  <oleObjects>
    <mc:AlternateContent xmlns:mc="http://schemas.openxmlformats.org/markup-compatibility/2006">
      <mc:Choice Requires="x14">
        <oleObject progId="Packager Shell Object" dvAspect="DVASPECT_ICON" shapeId="2049" r:id="rId4">
          <objectPr defaultSize="0" r:id="rId5">
            <anchor moveWithCells="1">
              <from>
                <xdr:col>6</xdr:col>
                <xdr:colOff>152400</xdr:colOff>
                <xdr:row>8</xdr:row>
                <xdr:rowOff>76200</xdr:rowOff>
              </from>
              <to>
                <xdr:col>9</xdr:col>
                <xdr:colOff>133350</xdr:colOff>
                <xdr:row>11</xdr:row>
                <xdr:rowOff>0</xdr:rowOff>
              </to>
            </anchor>
          </objectPr>
        </oleObject>
      </mc:Choice>
      <mc:Fallback>
        <oleObject progId="Packager Shell Object" dvAspect="DVASPECT_ICON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01C0-536C-48C3-AB33-26D01393D0D0}">
  <dimension ref="A1:D44"/>
  <sheetViews>
    <sheetView showGridLines="0" zoomScale="160" zoomScaleNormal="160" workbookViewId="0">
      <selection activeCell="D2" sqref="D2"/>
    </sheetView>
  </sheetViews>
  <sheetFormatPr baseColWidth="10" defaultColWidth="10.90625" defaultRowHeight="14.5" x14ac:dyDescent="0.35"/>
  <cols>
    <col min="1" max="1" width="10.90625" customWidth="1"/>
    <col min="2" max="2" width="35.81640625" customWidth="1"/>
    <col min="3" max="3" width="20.26953125" customWidth="1"/>
  </cols>
  <sheetData>
    <row r="1" spans="1:3" x14ac:dyDescent="0.35">
      <c r="A1" s="28" t="s">
        <v>112</v>
      </c>
      <c r="B1" s="28" t="s">
        <v>113</v>
      </c>
    </row>
    <row r="2" spans="1:3" x14ac:dyDescent="0.35">
      <c r="A2" s="27"/>
      <c r="B2" s="27" t="s">
        <v>31</v>
      </c>
      <c r="C2" s="27" t="s">
        <v>33</v>
      </c>
    </row>
    <row r="3" spans="1:3" x14ac:dyDescent="0.35">
      <c r="A3" s="26">
        <v>1</v>
      </c>
      <c r="B3" s="26"/>
      <c r="C3" s="26"/>
    </row>
    <row r="4" spans="1:3" x14ac:dyDescent="0.35">
      <c r="A4" s="26">
        <v>2</v>
      </c>
      <c r="B4" s="26"/>
      <c r="C4" s="26"/>
    </row>
    <row r="5" spans="1:3" x14ac:dyDescent="0.35">
      <c r="A5" s="26">
        <v>3</v>
      </c>
      <c r="B5" s="26"/>
      <c r="C5" s="26"/>
    </row>
    <row r="6" spans="1:3" x14ac:dyDescent="0.35">
      <c r="A6" s="26">
        <v>4</v>
      </c>
      <c r="B6" s="26"/>
      <c r="C6" s="26"/>
    </row>
    <row r="7" spans="1:3" x14ac:dyDescent="0.35">
      <c r="A7" s="26">
        <v>5</v>
      </c>
      <c r="B7" s="26"/>
      <c r="C7" s="26"/>
    </row>
    <row r="8" spans="1:3" x14ac:dyDescent="0.35">
      <c r="A8" t="s">
        <v>128</v>
      </c>
    </row>
    <row r="10" spans="1:3" x14ac:dyDescent="0.35">
      <c r="A10" s="28" t="s">
        <v>114</v>
      </c>
      <c r="B10" s="28" t="s">
        <v>115</v>
      </c>
    </row>
    <row r="11" spans="1:3" x14ac:dyDescent="0.35">
      <c r="A11" s="27"/>
      <c r="B11" s="27" t="s">
        <v>31</v>
      </c>
      <c r="C11" s="27" t="s">
        <v>32</v>
      </c>
    </row>
    <row r="12" spans="1:3" x14ac:dyDescent="0.35">
      <c r="A12" s="26">
        <v>1</v>
      </c>
      <c r="B12" s="26"/>
      <c r="C12" s="26"/>
    </row>
    <row r="13" spans="1:3" x14ac:dyDescent="0.35">
      <c r="A13" s="26">
        <v>2</v>
      </c>
      <c r="B13" s="26"/>
      <c r="C13" s="26"/>
    </row>
    <row r="14" spans="1:3" x14ac:dyDescent="0.35">
      <c r="A14" s="26">
        <v>3</v>
      </c>
      <c r="B14" s="26"/>
      <c r="C14" s="26"/>
    </row>
    <row r="15" spans="1:3" x14ac:dyDescent="0.35">
      <c r="A15" s="26">
        <v>4</v>
      </c>
      <c r="B15" s="26"/>
      <c r="C15" s="26"/>
    </row>
    <row r="16" spans="1:3" x14ac:dyDescent="0.35">
      <c r="A16" s="26">
        <v>5</v>
      </c>
      <c r="B16" s="26"/>
      <c r="C16" s="26"/>
    </row>
    <row r="17" spans="1:4" x14ac:dyDescent="0.35">
      <c r="A17" t="s">
        <v>127</v>
      </c>
    </row>
    <row r="19" spans="1:4" x14ac:dyDescent="0.35">
      <c r="A19" s="28" t="s">
        <v>116</v>
      </c>
      <c r="B19" s="28" t="s">
        <v>117</v>
      </c>
    </row>
    <row r="20" spans="1:4" x14ac:dyDescent="0.35">
      <c r="A20" s="27"/>
      <c r="B20" s="27" t="s">
        <v>31</v>
      </c>
      <c r="C20" s="27" t="s">
        <v>29</v>
      </c>
    </row>
    <row r="21" spans="1:4" x14ac:dyDescent="0.35">
      <c r="A21" s="26">
        <v>1</v>
      </c>
      <c r="B21" s="26"/>
      <c r="C21" s="26"/>
    </row>
    <row r="22" spans="1:4" x14ac:dyDescent="0.35">
      <c r="A22" s="26">
        <v>2</v>
      </c>
      <c r="B22" s="26"/>
      <c r="C22" s="26"/>
    </row>
    <row r="23" spans="1:4" x14ac:dyDescent="0.35">
      <c r="A23" s="26">
        <v>3</v>
      </c>
      <c r="B23" s="26"/>
      <c r="C23" s="26"/>
    </row>
    <row r="24" spans="1:4" x14ac:dyDescent="0.35">
      <c r="A24" s="26">
        <v>4</v>
      </c>
      <c r="B24" s="26"/>
      <c r="C24" s="26"/>
    </row>
    <row r="25" spans="1:4" x14ac:dyDescent="0.35">
      <c r="A25" s="26">
        <v>5</v>
      </c>
      <c r="B25" s="26"/>
      <c r="C25" s="26"/>
    </row>
    <row r="26" spans="1:4" x14ac:dyDescent="0.35">
      <c r="A26" t="s">
        <v>126</v>
      </c>
    </row>
    <row r="28" spans="1:4" x14ac:dyDescent="0.35">
      <c r="A28" s="28" t="s">
        <v>118</v>
      </c>
      <c r="B28" s="28" t="s">
        <v>119</v>
      </c>
    </row>
    <row r="29" spans="1:4" x14ac:dyDescent="0.35">
      <c r="A29" s="27"/>
      <c r="B29" s="27" t="s">
        <v>29</v>
      </c>
      <c r="C29" s="27" t="s">
        <v>25</v>
      </c>
      <c r="D29" s="27" t="s">
        <v>30</v>
      </c>
    </row>
    <row r="30" spans="1:4" x14ac:dyDescent="0.35">
      <c r="A30" s="26">
        <v>1</v>
      </c>
      <c r="B30" s="26"/>
      <c r="C30" s="26"/>
      <c r="D30" s="26"/>
    </row>
    <row r="31" spans="1:4" x14ac:dyDescent="0.35">
      <c r="A31" s="26">
        <v>2</v>
      </c>
      <c r="B31" s="26"/>
      <c r="C31" s="26"/>
      <c r="D31" s="26"/>
    </row>
    <row r="32" spans="1:4" x14ac:dyDescent="0.35">
      <c r="A32" s="26">
        <v>3</v>
      </c>
      <c r="B32" s="26"/>
      <c r="C32" s="26"/>
      <c r="D32" s="26"/>
    </row>
    <row r="33" spans="1:4" x14ac:dyDescent="0.35">
      <c r="A33" s="26">
        <v>4</v>
      </c>
      <c r="B33" s="26"/>
      <c r="C33" s="26"/>
      <c r="D33" s="26"/>
    </row>
    <row r="34" spans="1:4" x14ac:dyDescent="0.35">
      <c r="A34" s="26">
        <v>5</v>
      </c>
      <c r="B34" s="26"/>
      <c r="C34" s="26"/>
      <c r="D34" s="26"/>
    </row>
    <row r="35" spans="1:4" x14ac:dyDescent="0.35">
      <c r="A35" t="s">
        <v>125</v>
      </c>
    </row>
    <row r="37" spans="1:4" x14ac:dyDescent="0.35">
      <c r="A37" s="28" t="s">
        <v>120</v>
      </c>
      <c r="B37" s="28" t="s">
        <v>121</v>
      </c>
    </row>
    <row r="38" spans="1:4" x14ac:dyDescent="0.35">
      <c r="A38" s="27" t="s">
        <v>25</v>
      </c>
      <c r="B38" s="27" t="s">
        <v>26</v>
      </c>
      <c r="C38" s="27" t="s">
        <v>27</v>
      </c>
    </row>
    <row r="39" spans="1:4" x14ac:dyDescent="0.35">
      <c r="A39" s="26" t="s">
        <v>28</v>
      </c>
      <c r="B39" s="26"/>
      <c r="C39" s="26"/>
    </row>
    <row r="40" spans="1:4" x14ac:dyDescent="0.35">
      <c r="A40" s="26" t="s">
        <v>28</v>
      </c>
      <c r="B40" s="26"/>
      <c r="C40" s="26"/>
    </row>
    <row r="41" spans="1:4" x14ac:dyDescent="0.35">
      <c r="A41" s="26" t="s">
        <v>28</v>
      </c>
      <c r="B41" s="26"/>
      <c r="C41" s="26"/>
    </row>
    <row r="42" spans="1:4" x14ac:dyDescent="0.35">
      <c r="A42" s="26" t="s">
        <v>28</v>
      </c>
      <c r="B42" s="26"/>
      <c r="C42" s="26"/>
    </row>
    <row r="43" spans="1:4" x14ac:dyDescent="0.35">
      <c r="A43" s="26" t="s">
        <v>28</v>
      </c>
      <c r="B43" s="26"/>
      <c r="C43" s="26"/>
    </row>
    <row r="44" spans="1:4" x14ac:dyDescent="0.35">
      <c r="A44" t="s">
        <v>124</v>
      </c>
    </row>
  </sheetData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F777-4AD6-471B-AADE-1B5000B52310}">
  <dimension ref="G3:G8"/>
  <sheetViews>
    <sheetView showGridLines="0" zoomScale="90" zoomScaleNormal="90" workbookViewId="0">
      <selection activeCell="I19" sqref="I19"/>
    </sheetView>
  </sheetViews>
  <sheetFormatPr baseColWidth="10" defaultColWidth="10.90625" defaultRowHeight="14.5" x14ac:dyDescent="0.35"/>
  <sheetData>
    <row r="3" spans="7:7" ht="18.5" x14ac:dyDescent="0.45">
      <c r="G3" s="29" t="s">
        <v>140</v>
      </c>
    </row>
    <row r="4" spans="7:7" ht="18.5" x14ac:dyDescent="0.45">
      <c r="G4" s="29" t="s">
        <v>141</v>
      </c>
    </row>
    <row r="6" spans="7:7" ht="18.5" x14ac:dyDescent="0.45">
      <c r="G6" s="29" t="s">
        <v>138</v>
      </c>
    </row>
    <row r="7" spans="7:7" ht="18.5" x14ac:dyDescent="0.45">
      <c r="G7" s="29"/>
    </row>
    <row r="8" spans="7:7" ht="18.5" x14ac:dyDescent="0.45">
      <c r="G8" s="29" t="s">
        <v>167</v>
      </c>
    </row>
  </sheetData>
  <pageMargins left="0.7" right="0.7" top="0.75" bottom="0.75" header="0.3" footer="0.3"/>
  <headerFooter>
    <oddFooter>&amp;L_x000D_&amp;1#&amp;"Calibri"&amp;10&amp;K000000 GENERAL - Access limited to Weir Personnel or by NDA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94586-0332-4850-A8DE-3188E40C5AFC}">
  <dimension ref="A2:D37"/>
  <sheetViews>
    <sheetView showGridLines="0" zoomScale="170" zoomScaleNormal="170" workbookViewId="0">
      <selection activeCell="B1" sqref="B1"/>
    </sheetView>
  </sheetViews>
  <sheetFormatPr baseColWidth="10" defaultColWidth="10.90625" defaultRowHeight="14.5" x14ac:dyDescent="0.35"/>
  <cols>
    <col min="1" max="1" width="22.7265625" customWidth="1"/>
    <col min="2" max="2" width="25.08984375" customWidth="1"/>
    <col min="3" max="3" width="20.08984375" customWidth="1"/>
    <col min="4" max="4" width="17.81640625" customWidth="1"/>
  </cols>
  <sheetData>
    <row r="2" spans="1:3" x14ac:dyDescent="0.35">
      <c r="A2" s="28" t="s">
        <v>122</v>
      </c>
      <c r="B2" s="28" t="s">
        <v>22</v>
      </c>
    </row>
    <row r="3" spans="1:3" x14ac:dyDescent="0.35">
      <c r="A3" s="27"/>
      <c r="B3" s="27" t="s">
        <v>16</v>
      </c>
      <c r="C3" s="27" t="s">
        <v>20</v>
      </c>
    </row>
    <row r="4" spans="1:3" x14ac:dyDescent="0.35">
      <c r="A4" s="26" t="s">
        <v>23</v>
      </c>
      <c r="B4" s="26"/>
      <c r="C4" s="26"/>
    </row>
    <row r="5" spans="1:3" x14ac:dyDescent="0.35">
      <c r="A5" s="26" t="s">
        <v>24</v>
      </c>
      <c r="B5" s="26"/>
      <c r="C5" s="26"/>
    </row>
    <row r="7" spans="1:3" x14ac:dyDescent="0.35">
      <c r="A7" t="s">
        <v>123</v>
      </c>
    </row>
    <row r="9" spans="1:3" x14ac:dyDescent="0.35">
      <c r="A9" s="28" t="s">
        <v>129</v>
      </c>
      <c r="B9" s="28" t="s">
        <v>130</v>
      </c>
    </row>
    <row r="10" spans="1:3" x14ac:dyDescent="0.35">
      <c r="A10" s="27" t="s">
        <v>21</v>
      </c>
      <c r="B10" s="27" t="s">
        <v>16</v>
      </c>
      <c r="C10" s="27" t="s">
        <v>20</v>
      </c>
    </row>
    <row r="11" spans="1:3" x14ac:dyDescent="0.35">
      <c r="A11" s="26"/>
      <c r="B11" s="26"/>
      <c r="C11" s="26"/>
    </row>
    <row r="12" spans="1:3" x14ac:dyDescent="0.35">
      <c r="A12" s="26"/>
      <c r="B12" s="26"/>
      <c r="C12" s="26"/>
    </row>
    <row r="13" spans="1:3" x14ac:dyDescent="0.35">
      <c r="A13" s="26"/>
      <c r="B13" s="26"/>
      <c r="C13" s="26"/>
    </row>
    <row r="14" spans="1:3" x14ac:dyDescent="0.35">
      <c r="A14" s="26"/>
      <c r="B14" s="26"/>
      <c r="C14" s="26"/>
    </row>
    <row r="15" spans="1:3" x14ac:dyDescent="0.35">
      <c r="A15" s="26"/>
      <c r="B15" s="26"/>
      <c r="C15" s="26"/>
    </row>
    <row r="17" spans="1:4" x14ac:dyDescent="0.35">
      <c r="A17" t="s">
        <v>131</v>
      </c>
    </row>
    <row r="19" spans="1:4" x14ac:dyDescent="0.35">
      <c r="A19" s="28" t="s">
        <v>132</v>
      </c>
      <c r="B19" s="28" t="s">
        <v>133</v>
      </c>
    </row>
    <row r="20" spans="1:4" x14ac:dyDescent="0.35">
      <c r="A20" s="27" t="s">
        <v>1</v>
      </c>
      <c r="B20" s="27" t="s">
        <v>16</v>
      </c>
      <c r="C20" s="27" t="s">
        <v>34</v>
      </c>
    </row>
    <row r="21" spans="1:4" x14ac:dyDescent="0.35">
      <c r="A21" s="26"/>
      <c r="B21" s="26"/>
      <c r="C21" s="26"/>
    </row>
    <row r="22" spans="1:4" x14ac:dyDescent="0.35">
      <c r="A22" s="26"/>
      <c r="B22" s="26"/>
      <c r="C22" s="26"/>
    </row>
    <row r="23" spans="1:4" x14ac:dyDescent="0.35">
      <c r="A23" s="26"/>
      <c r="B23" s="26"/>
      <c r="C23" s="26"/>
    </row>
    <row r="24" spans="1:4" x14ac:dyDescent="0.35">
      <c r="A24" s="26"/>
      <c r="B24" s="26"/>
      <c r="C24" s="26"/>
    </row>
    <row r="25" spans="1:4" x14ac:dyDescent="0.35">
      <c r="A25" s="26"/>
      <c r="B25" s="26"/>
      <c r="C25" s="26"/>
    </row>
    <row r="26" spans="1:4" x14ac:dyDescent="0.35">
      <c r="A26" t="s">
        <v>134</v>
      </c>
    </row>
    <row r="28" spans="1:4" x14ac:dyDescent="0.35">
      <c r="A28" s="28" t="s">
        <v>144</v>
      </c>
      <c r="B28" s="28" t="s">
        <v>142</v>
      </c>
    </row>
    <row r="29" spans="1:4" x14ac:dyDescent="0.35">
      <c r="A29" s="27" t="s">
        <v>16</v>
      </c>
      <c r="B29" s="27" t="s">
        <v>17</v>
      </c>
      <c r="C29" s="27" t="s">
        <v>18</v>
      </c>
      <c r="D29" s="27" t="s">
        <v>19</v>
      </c>
    </row>
    <row r="30" spans="1:4" x14ac:dyDescent="0.35">
      <c r="A30" s="26"/>
      <c r="B30" s="26"/>
      <c r="C30" s="26"/>
      <c r="D30" s="26"/>
    </row>
    <row r="31" spans="1:4" x14ac:dyDescent="0.35">
      <c r="A31" s="26"/>
      <c r="B31" s="26"/>
      <c r="C31" s="26"/>
      <c r="D31" s="26"/>
    </row>
    <row r="32" spans="1:4" x14ac:dyDescent="0.35">
      <c r="A32" s="26"/>
      <c r="B32" s="26"/>
      <c r="C32" s="26"/>
      <c r="D32" s="26"/>
    </row>
    <row r="33" spans="1:4" x14ac:dyDescent="0.35">
      <c r="A33" s="26"/>
      <c r="B33" s="26"/>
      <c r="C33" s="26"/>
      <c r="D33" s="26"/>
    </row>
    <row r="34" spans="1:4" x14ac:dyDescent="0.35">
      <c r="A34" s="26"/>
      <c r="B34" s="26"/>
      <c r="C34" s="26"/>
      <c r="D34" s="26"/>
    </row>
    <row r="35" spans="1:4" x14ac:dyDescent="0.35">
      <c r="A35" s="26"/>
      <c r="B35" s="26"/>
      <c r="C35" s="26"/>
      <c r="D35" s="26"/>
    </row>
    <row r="36" spans="1:4" x14ac:dyDescent="0.35">
      <c r="A36" s="26"/>
      <c r="B36" s="26"/>
      <c r="C36" s="26"/>
      <c r="D36" s="26"/>
    </row>
    <row r="37" spans="1:4" x14ac:dyDescent="0.35">
      <c r="A37" t="s">
        <v>143</v>
      </c>
    </row>
  </sheetData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6F12-C592-4052-A4BF-925DD8B7010F}">
  <dimension ref="A2:I23"/>
  <sheetViews>
    <sheetView showGridLines="0" zoomScale="160" zoomScaleNormal="160" workbookViewId="0">
      <pane ySplit="4" topLeftCell="A5" activePane="bottomLeft" state="frozen"/>
      <selection pane="bottomLeft" activeCell="E11" sqref="E11"/>
    </sheetView>
  </sheetViews>
  <sheetFormatPr baseColWidth="10" defaultColWidth="10.90625" defaultRowHeight="14.5" x14ac:dyDescent="0.35"/>
  <cols>
    <col min="2" max="2" width="12.54296875" customWidth="1"/>
  </cols>
  <sheetData>
    <row r="2" spans="1:9" x14ac:dyDescent="0.35">
      <c r="A2" s="28" t="s">
        <v>147</v>
      </c>
      <c r="B2" s="28" t="s">
        <v>152</v>
      </c>
    </row>
    <row r="3" spans="1:9" ht="24.5" customHeight="1" x14ac:dyDescent="0.35">
      <c r="A3" s="115" t="s">
        <v>151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3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</row>
    <row r="5" spans="1:9" x14ac:dyDescent="0.35">
      <c r="A5" s="30" t="s">
        <v>9</v>
      </c>
      <c r="B5" s="30"/>
      <c r="C5" s="30"/>
      <c r="D5" s="30"/>
      <c r="E5" s="30"/>
      <c r="F5" s="30"/>
      <c r="G5" s="30"/>
      <c r="H5" s="30"/>
      <c r="I5" s="30"/>
    </row>
    <row r="6" spans="1:9" s="32" customFormat="1" ht="12" x14ac:dyDescent="0.3">
      <c r="A6" s="31" t="s">
        <v>10</v>
      </c>
      <c r="B6" s="31" t="s">
        <v>23</v>
      </c>
      <c r="C6" s="31"/>
      <c r="D6" s="31"/>
      <c r="E6" s="31"/>
      <c r="F6" s="31"/>
      <c r="G6" s="31"/>
      <c r="H6" s="31"/>
      <c r="I6" s="31">
        <f>+SUM(C6:H6)</f>
        <v>0</v>
      </c>
    </row>
    <row r="7" spans="1:9" s="32" customFormat="1" ht="12" x14ac:dyDescent="0.3">
      <c r="A7" s="31" t="s">
        <v>145</v>
      </c>
      <c r="B7" s="31" t="s">
        <v>146</v>
      </c>
      <c r="C7" s="31"/>
      <c r="D7" s="31"/>
      <c r="E7" s="31"/>
      <c r="F7" s="31"/>
      <c r="G7" s="31"/>
      <c r="H7" s="31"/>
      <c r="I7" s="31">
        <f t="shared" ref="I7:I12" si="0">+SUM(C7:H7)</f>
        <v>0</v>
      </c>
    </row>
    <row r="8" spans="1:9" s="32" customFormat="1" ht="12" x14ac:dyDescent="0.3">
      <c r="A8" s="31"/>
      <c r="B8" s="31"/>
      <c r="C8" s="31"/>
      <c r="D8" s="31"/>
      <c r="E8" s="31"/>
      <c r="F8" s="31"/>
      <c r="G8" s="31"/>
      <c r="H8" s="31"/>
      <c r="I8" s="31">
        <f t="shared" si="0"/>
        <v>0</v>
      </c>
    </row>
    <row r="9" spans="1:9" s="32" customFormat="1" ht="12" x14ac:dyDescent="0.3">
      <c r="A9" s="31"/>
      <c r="B9" s="31"/>
      <c r="C9" s="31"/>
      <c r="D9" s="31"/>
      <c r="E9" s="31"/>
      <c r="F9" s="31"/>
      <c r="G9" s="31"/>
      <c r="H9" s="31"/>
      <c r="I9" s="31">
        <f t="shared" si="0"/>
        <v>0</v>
      </c>
    </row>
    <row r="10" spans="1:9" s="32" customFormat="1" ht="12" x14ac:dyDescent="0.3">
      <c r="A10" s="31"/>
      <c r="B10" s="31"/>
      <c r="C10" s="31"/>
      <c r="D10" s="31"/>
      <c r="E10" s="31"/>
      <c r="F10" s="31"/>
      <c r="G10" s="31"/>
      <c r="H10" s="31"/>
      <c r="I10" s="31">
        <f t="shared" si="0"/>
        <v>0</v>
      </c>
    </row>
    <row r="11" spans="1:9" s="32" customFormat="1" ht="12" x14ac:dyDescent="0.3">
      <c r="A11" s="31"/>
      <c r="B11" s="31"/>
      <c r="C11" s="31"/>
      <c r="D11" s="31"/>
      <c r="E11" s="31"/>
      <c r="F11" s="31"/>
      <c r="G11" s="31"/>
      <c r="H11" s="31"/>
      <c r="I11" s="31">
        <f t="shared" si="0"/>
        <v>0</v>
      </c>
    </row>
    <row r="12" spans="1:9" s="32" customFormat="1" ht="12" x14ac:dyDescent="0.3">
      <c r="A12" s="31"/>
      <c r="B12" s="31"/>
      <c r="C12" s="31"/>
      <c r="D12" s="31"/>
      <c r="E12" s="31"/>
      <c r="F12" s="31"/>
      <c r="G12" s="31"/>
      <c r="H12" s="31"/>
      <c r="I12" s="31">
        <f t="shared" si="0"/>
        <v>0</v>
      </c>
    </row>
    <row r="13" spans="1:9" x14ac:dyDescent="0.35">
      <c r="A13" t="s">
        <v>11</v>
      </c>
      <c r="C13">
        <f>SUM(C6:C12)</f>
        <v>0</v>
      </c>
      <c r="D13">
        <f t="shared" ref="D13:I13" si="1">SUM(D6:D12)</f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>
        <f t="shared" si="1"/>
        <v>0</v>
      </c>
    </row>
    <row r="14" spans="1:9" x14ac:dyDescent="0.35">
      <c r="A14" s="30" t="s">
        <v>148</v>
      </c>
      <c r="B14" s="30"/>
      <c r="C14" s="30"/>
      <c r="D14" s="30"/>
      <c r="E14" s="30"/>
      <c r="F14" s="30"/>
      <c r="G14" s="30"/>
      <c r="H14" s="30"/>
      <c r="I14" s="30"/>
    </row>
    <row r="15" spans="1:9" s="32" customFormat="1" ht="12" x14ac:dyDescent="0.3">
      <c r="A15" s="31" t="s">
        <v>12</v>
      </c>
      <c r="B15" s="31"/>
      <c r="C15" s="31"/>
      <c r="D15" s="31"/>
      <c r="E15" s="31"/>
      <c r="F15" s="31"/>
      <c r="G15" s="31"/>
      <c r="H15" s="31"/>
      <c r="I15" s="31"/>
    </row>
    <row r="16" spans="1:9" s="32" customFormat="1" ht="12" x14ac:dyDescent="0.3">
      <c r="A16" s="31" t="s">
        <v>13</v>
      </c>
      <c r="B16" s="31" t="s">
        <v>149</v>
      </c>
      <c r="C16" s="31"/>
      <c r="D16" s="31"/>
      <c r="E16" s="31"/>
      <c r="F16" s="31"/>
      <c r="G16" s="31"/>
      <c r="H16" s="31"/>
      <c r="I16" s="31">
        <f t="shared" ref="I16:I22" si="2">+SUM(C16:H16)</f>
        <v>0</v>
      </c>
    </row>
    <row r="17" spans="1:9" s="32" customFormat="1" ht="12" x14ac:dyDescent="0.3">
      <c r="A17" s="31" t="s">
        <v>14</v>
      </c>
      <c r="B17" s="31" t="s">
        <v>150</v>
      </c>
      <c r="C17" s="31"/>
      <c r="D17" s="31"/>
      <c r="E17" s="31"/>
      <c r="F17" s="31"/>
      <c r="G17" s="31"/>
      <c r="H17" s="31"/>
      <c r="I17" s="31">
        <f t="shared" si="2"/>
        <v>0</v>
      </c>
    </row>
    <row r="18" spans="1:9" s="32" customFormat="1" ht="12" x14ac:dyDescent="0.3">
      <c r="A18" s="31"/>
      <c r="B18" s="31"/>
      <c r="C18" s="31"/>
      <c r="D18" s="31"/>
      <c r="E18" s="31"/>
      <c r="F18" s="31"/>
      <c r="G18" s="31"/>
      <c r="H18" s="31"/>
      <c r="I18" s="31">
        <f t="shared" si="2"/>
        <v>0</v>
      </c>
    </row>
    <row r="19" spans="1:9" s="32" customFormat="1" ht="12" x14ac:dyDescent="0.3">
      <c r="A19" s="31"/>
      <c r="B19" s="31"/>
      <c r="C19" s="31"/>
      <c r="D19" s="31"/>
      <c r="E19" s="31"/>
      <c r="F19" s="31"/>
      <c r="G19" s="31"/>
      <c r="H19" s="31"/>
      <c r="I19" s="31">
        <f t="shared" si="2"/>
        <v>0</v>
      </c>
    </row>
    <row r="20" spans="1:9" s="32" customFormat="1" ht="12" x14ac:dyDescent="0.3">
      <c r="A20" s="31"/>
      <c r="B20" s="31"/>
      <c r="C20" s="31"/>
      <c r="D20" s="31"/>
      <c r="E20" s="31"/>
      <c r="F20" s="31"/>
      <c r="G20" s="31"/>
      <c r="H20" s="31"/>
      <c r="I20" s="31">
        <f t="shared" si="2"/>
        <v>0</v>
      </c>
    </row>
    <row r="21" spans="1:9" s="32" customFormat="1" ht="12" x14ac:dyDescent="0.3">
      <c r="A21" s="31"/>
      <c r="B21" s="31"/>
      <c r="C21" s="31"/>
      <c r="D21" s="31"/>
      <c r="E21" s="31"/>
      <c r="F21" s="31"/>
      <c r="G21" s="31"/>
      <c r="H21" s="31"/>
      <c r="I21" s="31">
        <f t="shared" si="2"/>
        <v>0</v>
      </c>
    </row>
    <row r="22" spans="1:9" s="32" customFormat="1" ht="12" x14ac:dyDescent="0.3">
      <c r="A22" s="31"/>
      <c r="B22" s="31"/>
      <c r="C22" s="31"/>
      <c r="D22" s="31"/>
      <c r="E22" s="31"/>
      <c r="F22" s="31"/>
      <c r="G22" s="31"/>
      <c r="H22" s="31"/>
      <c r="I22" s="31">
        <f t="shared" si="2"/>
        <v>0</v>
      </c>
    </row>
    <row r="23" spans="1:9" x14ac:dyDescent="0.35">
      <c r="A23" t="s">
        <v>15</v>
      </c>
      <c r="C23">
        <f>+SUM(C15:C22)</f>
        <v>0</v>
      </c>
      <c r="D23">
        <f t="shared" ref="D23:I23" si="3">+SUM(D15:D22)</f>
        <v>0</v>
      </c>
      <c r="E23">
        <f t="shared" si="3"/>
        <v>0</v>
      </c>
      <c r="F23">
        <f t="shared" si="3"/>
        <v>0</v>
      </c>
      <c r="G23">
        <f t="shared" si="3"/>
        <v>0</v>
      </c>
      <c r="H23">
        <f t="shared" si="3"/>
        <v>0</v>
      </c>
      <c r="I23">
        <f t="shared" si="3"/>
        <v>0</v>
      </c>
    </row>
  </sheetData>
  <mergeCells count="1">
    <mergeCell ref="A3:I3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1F0C-3D8F-4BAC-A7A5-8A6A1C861397}">
  <dimension ref="A1:D20"/>
  <sheetViews>
    <sheetView showGridLines="0" topLeftCell="A13" zoomScale="170" zoomScaleNormal="170" workbookViewId="0">
      <selection activeCell="C24" sqref="C24"/>
    </sheetView>
  </sheetViews>
  <sheetFormatPr baseColWidth="10" defaultColWidth="10.90625" defaultRowHeight="14.5" x14ac:dyDescent="0.35"/>
  <cols>
    <col min="1" max="1" width="22.54296875" customWidth="1"/>
    <col min="2" max="2" width="13.1796875" customWidth="1"/>
    <col min="3" max="3" width="15.6328125" customWidth="1"/>
  </cols>
  <sheetData>
    <row r="1" spans="1:4" ht="14" customHeight="1" x14ac:dyDescent="0.35">
      <c r="A1" s="28" t="s">
        <v>154</v>
      </c>
      <c r="B1" s="28" t="s">
        <v>155</v>
      </c>
    </row>
    <row r="2" spans="1:4" ht="11.5" customHeight="1" x14ac:dyDescent="0.35">
      <c r="A2" s="116" t="s">
        <v>156</v>
      </c>
      <c r="B2" s="117"/>
      <c r="C2" s="117"/>
      <c r="D2" s="117"/>
    </row>
    <row r="3" spans="1:4" x14ac:dyDescent="0.35">
      <c r="A3" s="35" t="s">
        <v>153</v>
      </c>
      <c r="B3" s="60"/>
    </row>
    <row r="4" spans="1:4" x14ac:dyDescent="0.35">
      <c r="A4" s="35"/>
      <c r="B4" s="40" t="s">
        <v>34</v>
      </c>
      <c r="C4" s="40" t="s">
        <v>35</v>
      </c>
    </row>
    <row r="5" spans="1:4" x14ac:dyDescent="0.35">
      <c r="A5" s="26" t="s">
        <v>36</v>
      </c>
      <c r="B5" s="26"/>
      <c r="C5" s="26"/>
    </row>
    <row r="6" spans="1:4" x14ac:dyDescent="0.35">
      <c r="A6" s="26" t="s">
        <v>37</v>
      </c>
      <c r="B6" s="26"/>
      <c r="C6" s="26"/>
    </row>
    <row r="7" spans="1:4" x14ac:dyDescent="0.35">
      <c r="A7" s="26"/>
      <c r="B7" s="26"/>
      <c r="C7" s="26"/>
    </row>
    <row r="8" spans="1:4" x14ac:dyDescent="0.35">
      <c r="A8" s="26"/>
      <c r="B8" s="26"/>
      <c r="C8" s="26"/>
    </row>
    <row r="9" spans="1:4" x14ac:dyDescent="0.35">
      <c r="A9" s="26"/>
      <c r="B9" s="26"/>
      <c r="C9" s="26"/>
    </row>
    <row r="10" spans="1:4" x14ac:dyDescent="0.35">
      <c r="A10" s="26"/>
      <c r="B10" s="26"/>
      <c r="C10" s="26"/>
    </row>
    <row r="11" spans="1:4" x14ac:dyDescent="0.35">
      <c r="A11" s="34" t="s">
        <v>38</v>
      </c>
      <c r="B11" s="34">
        <f>+SUM(B5:B10)</f>
        <v>0</v>
      </c>
      <c r="C11" s="34"/>
    </row>
    <row r="12" spans="1:4" x14ac:dyDescent="0.35">
      <c r="A12" s="41"/>
      <c r="B12" s="61"/>
      <c r="C12" s="61"/>
    </row>
    <row r="13" spans="1:4" x14ac:dyDescent="0.35">
      <c r="A13" s="35" t="s">
        <v>39</v>
      </c>
      <c r="B13" s="62"/>
      <c r="C13" s="42"/>
    </row>
    <row r="14" spans="1:4" x14ac:dyDescent="0.35">
      <c r="A14" s="35"/>
      <c r="B14" s="40" t="s">
        <v>34</v>
      </c>
      <c r="C14" s="40" t="s">
        <v>40</v>
      </c>
      <c r="D14" s="60"/>
    </row>
    <row r="15" spans="1:4" x14ac:dyDescent="0.35">
      <c r="A15" s="26" t="s">
        <v>41</v>
      </c>
      <c r="B15" s="26"/>
      <c r="C15" s="43" t="s">
        <v>42</v>
      </c>
      <c r="D15" s="60"/>
    </row>
    <row r="16" spans="1:4" x14ac:dyDescent="0.35">
      <c r="A16" s="26" t="s">
        <v>43</v>
      </c>
      <c r="B16" s="26"/>
      <c r="C16" s="43" t="s">
        <v>42</v>
      </c>
      <c r="D16" s="60"/>
    </row>
    <row r="17" spans="1:4" x14ac:dyDescent="0.35">
      <c r="A17" s="26"/>
      <c r="B17" s="26"/>
      <c r="C17" s="43" t="s">
        <v>42</v>
      </c>
      <c r="D17" s="60"/>
    </row>
    <row r="18" spans="1:4" x14ac:dyDescent="0.35">
      <c r="A18" s="26"/>
      <c r="B18" s="26"/>
      <c r="C18" s="43" t="s">
        <v>42</v>
      </c>
      <c r="D18" s="60"/>
    </row>
    <row r="19" spans="1:4" x14ac:dyDescent="0.35">
      <c r="A19" s="26"/>
      <c r="B19" s="26"/>
      <c r="C19" s="43" t="s">
        <v>42</v>
      </c>
      <c r="D19" s="60"/>
    </row>
    <row r="20" spans="1:4" x14ac:dyDescent="0.35">
      <c r="A20" s="34" t="s">
        <v>44</v>
      </c>
      <c r="B20" s="34">
        <f>+SUM(B15:B19)</f>
        <v>0</v>
      </c>
      <c r="C20" s="34"/>
      <c r="D20" s="60"/>
    </row>
  </sheetData>
  <mergeCells count="1">
    <mergeCell ref="A2:D2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4F06-8897-45FC-AA6B-E4DE36E865D9}">
  <dimension ref="A1:H14"/>
  <sheetViews>
    <sheetView showGridLines="0" zoomScale="160" zoomScaleNormal="160" workbookViewId="0">
      <selection activeCell="A2" sqref="A2"/>
    </sheetView>
  </sheetViews>
  <sheetFormatPr baseColWidth="10" defaultColWidth="10.90625" defaultRowHeight="14.5" x14ac:dyDescent="0.35"/>
  <cols>
    <col min="1" max="1" width="22.90625" bestFit="1" customWidth="1"/>
  </cols>
  <sheetData>
    <row r="1" spans="1:8" x14ac:dyDescent="0.35">
      <c r="A1" s="28" t="s">
        <v>157</v>
      </c>
      <c r="B1" s="118" t="s">
        <v>158</v>
      </c>
      <c r="C1" s="119"/>
      <c r="D1" s="119"/>
      <c r="E1" s="119"/>
      <c r="F1" s="119"/>
      <c r="G1" s="119"/>
      <c r="H1" s="119"/>
    </row>
    <row r="2" spans="1:8" x14ac:dyDescent="0.35">
      <c r="A2" s="35" t="s">
        <v>45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</row>
    <row r="3" spans="1:8" x14ac:dyDescent="0.35">
      <c r="A3" s="26"/>
      <c r="B3" s="26"/>
      <c r="C3" s="26"/>
      <c r="D3" s="26"/>
      <c r="E3" s="26"/>
      <c r="F3" s="26"/>
      <c r="G3" s="26"/>
      <c r="H3" s="26"/>
    </row>
    <row r="4" spans="1:8" x14ac:dyDescent="0.35">
      <c r="A4" s="26" t="s">
        <v>46</v>
      </c>
      <c r="B4" s="26">
        <f>+'R10'!C13</f>
        <v>0</v>
      </c>
      <c r="C4" s="26">
        <f>+'R10'!D13</f>
        <v>0</v>
      </c>
      <c r="D4" s="26">
        <f>+'R10'!E13</f>
        <v>0</v>
      </c>
      <c r="E4" s="26">
        <f>+'R10'!F13</f>
        <v>0</v>
      </c>
      <c r="F4" s="26">
        <f>+'R10'!G13</f>
        <v>0</v>
      </c>
      <c r="G4" s="26">
        <f>+'R10'!H13</f>
        <v>0</v>
      </c>
      <c r="H4" s="26">
        <f>+'R10'!I13</f>
        <v>0</v>
      </c>
    </row>
    <row r="5" spans="1:8" x14ac:dyDescent="0.35">
      <c r="A5" s="26"/>
      <c r="B5" s="26"/>
      <c r="C5" s="26"/>
      <c r="D5" s="26"/>
      <c r="E5" s="26"/>
      <c r="F5" s="26"/>
      <c r="G5" s="26"/>
      <c r="H5" s="26"/>
    </row>
    <row r="6" spans="1:8" x14ac:dyDescent="0.35">
      <c r="A6" s="26" t="s">
        <v>165</v>
      </c>
      <c r="B6" s="26">
        <f>+'R10'!C23</f>
        <v>0</v>
      </c>
      <c r="C6" s="26">
        <f>+'R10'!D23</f>
        <v>0</v>
      </c>
      <c r="D6" s="26">
        <f>+'R10'!E23</f>
        <v>0</v>
      </c>
      <c r="E6" s="26">
        <f>+'R10'!F23</f>
        <v>0</v>
      </c>
      <c r="F6" s="26">
        <f>+'R10'!G23</f>
        <v>0</v>
      </c>
      <c r="G6" s="26">
        <f>+'R10'!H23</f>
        <v>0</v>
      </c>
      <c r="H6" s="26">
        <f>+'R10'!I23</f>
        <v>0</v>
      </c>
    </row>
    <row r="7" spans="1:8" x14ac:dyDescent="0.35">
      <c r="A7" s="26"/>
      <c r="B7" s="26"/>
      <c r="C7" s="26"/>
      <c r="D7" s="26"/>
      <c r="E7" s="26"/>
      <c r="F7" s="26"/>
      <c r="G7" s="26"/>
      <c r="H7" s="26"/>
    </row>
    <row r="8" spans="1:8" x14ac:dyDescent="0.35">
      <c r="A8" s="26" t="s">
        <v>47</v>
      </c>
      <c r="B8" s="26">
        <f>+B4-B6</f>
        <v>0</v>
      </c>
      <c r="C8" s="26">
        <f t="shared" ref="C8:H8" si="0">+C4-C6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</row>
    <row r="9" spans="1:8" x14ac:dyDescent="0.35">
      <c r="A9" s="26" t="s">
        <v>48</v>
      </c>
      <c r="B9" s="26"/>
      <c r="C9" s="26"/>
      <c r="D9" s="26"/>
      <c r="E9" s="26"/>
      <c r="F9" s="26"/>
      <c r="G9" s="26"/>
      <c r="H9" s="26"/>
    </row>
    <row r="10" spans="1:8" x14ac:dyDescent="0.35">
      <c r="A10" s="44" t="s">
        <v>166</v>
      </c>
    </row>
    <row r="11" spans="1:8" x14ac:dyDescent="0.35">
      <c r="A11" s="68" t="s">
        <v>221</v>
      </c>
    </row>
    <row r="12" spans="1:8" x14ac:dyDescent="0.35">
      <c r="A12" s="67" t="s">
        <v>219</v>
      </c>
    </row>
    <row r="13" spans="1:8" x14ac:dyDescent="0.35">
      <c r="A13" s="67" t="s">
        <v>220</v>
      </c>
    </row>
    <row r="14" spans="1:8" x14ac:dyDescent="0.35">
      <c r="A14" s="67" t="s">
        <v>218</v>
      </c>
    </row>
  </sheetData>
  <mergeCells count="1">
    <mergeCell ref="B1:H1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BCDD-0172-49EC-94A5-D8E1A6D1D29F}">
  <dimension ref="A1:D13"/>
  <sheetViews>
    <sheetView showGridLines="0" zoomScale="170" zoomScaleNormal="170" workbookViewId="0"/>
  </sheetViews>
  <sheetFormatPr baseColWidth="10" defaultColWidth="10.90625" defaultRowHeight="14.5" x14ac:dyDescent="0.35"/>
  <cols>
    <col min="1" max="1" width="13.1796875" customWidth="1"/>
    <col min="3" max="3" width="13.26953125" customWidth="1"/>
  </cols>
  <sheetData>
    <row r="1" spans="1:4" x14ac:dyDescent="0.35">
      <c r="A1" s="28" t="s">
        <v>159</v>
      </c>
      <c r="B1" s="118" t="s">
        <v>160</v>
      </c>
      <c r="C1" s="118"/>
      <c r="D1" s="118"/>
    </row>
    <row r="2" spans="1:4" x14ac:dyDescent="0.35">
      <c r="A2" s="120" t="s">
        <v>49</v>
      </c>
      <c r="B2" s="121"/>
      <c r="C2" s="120" t="s">
        <v>39</v>
      </c>
      <c r="D2" s="121"/>
    </row>
    <row r="3" spans="1:4" x14ac:dyDescent="0.35">
      <c r="A3" s="26" t="s">
        <v>16</v>
      </c>
      <c r="B3" s="26" t="s">
        <v>50</v>
      </c>
      <c r="C3" s="26" t="s">
        <v>16</v>
      </c>
      <c r="D3" s="26" t="s">
        <v>50</v>
      </c>
    </row>
    <row r="4" spans="1:4" x14ac:dyDescent="0.35">
      <c r="A4" s="26"/>
      <c r="B4" s="26"/>
      <c r="C4" s="26"/>
      <c r="D4" s="26"/>
    </row>
    <row r="5" spans="1:4" x14ac:dyDescent="0.35">
      <c r="A5" s="26"/>
      <c r="B5" s="26"/>
      <c r="C5" s="26"/>
      <c r="D5" s="26"/>
    </row>
    <row r="6" spans="1:4" x14ac:dyDescent="0.35">
      <c r="A6" s="26"/>
      <c r="B6" s="26"/>
      <c r="C6" s="26"/>
      <c r="D6" s="26"/>
    </row>
    <row r="7" spans="1:4" x14ac:dyDescent="0.35">
      <c r="A7" s="26"/>
      <c r="B7" s="26"/>
      <c r="C7" s="26"/>
      <c r="D7" s="26"/>
    </row>
    <row r="8" spans="1:4" x14ac:dyDescent="0.35">
      <c r="A8" s="26"/>
      <c r="B8" s="26"/>
      <c r="C8" s="26"/>
      <c r="D8" s="26"/>
    </row>
    <row r="9" spans="1:4" x14ac:dyDescent="0.35">
      <c r="A9" s="26" t="s">
        <v>51</v>
      </c>
      <c r="B9" s="26"/>
      <c r="C9" s="26" t="s">
        <v>52</v>
      </c>
      <c r="D9" s="26"/>
    </row>
    <row r="10" spans="1:4" x14ac:dyDescent="0.35">
      <c r="A10" s="122" t="s">
        <v>53</v>
      </c>
      <c r="B10" s="123"/>
      <c r="C10" s="122">
        <f>+B9-D9</f>
        <v>0</v>
      </c>
      <c r="D10" s="123"/>
    </row>
    <row r="11" spans="1:4" s="18" customFormat="1" x14ac:dyDescent="0.35">
      <c r="A11" s="69"/>
      <c r="B11" s="69"/>
      <c r="C11" s="69"/>
      <c r="D11" s="69"/>
    </row>
    <row r="12" spans="1:4" x14ac:dyDescent="0.35">
      <c r="A12" s="65" t="s">
        <v>222</v>
      </c>
    </row>
    <row r="13" spans="1:4" x14ac:dyDescent="0.35">
      <c r="A13" s="66" t="s">
        <v>263</v>
      </c>
    </row>
  </sheetData>
  <mergeCells count="5">
    <mergeCell ref="B1:D1"/>
    <mergeCell ref="A2:B2"/>
    <mergeCell ref="C2:D2"/>
    <mergeCell ref="A10:B10"/>
    <mergeCell ref="C10:D10"/>
  </mergeCells>
  <pageMargins left="0.7" right="0.7" top="0.75" bottom="0.75" header="0.3" footer="0.3"/>
  <headerFooter>
    <oddFooter>&amp;L_x000D_&amp;1#&amp;"Calibri"&amp;10&amp;K000000 GENERAL - Access limited to Weir Personnel or by NDA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Bienvenid@! </vt:lpstr>
      <vt:lpstr>Parada "C"</vt:lpstr>
      <vt:lpstr>Tablas "C" </vt:lpstr>
      <vt:lpstr>Parada "R" </vt:lpstr>
      <vt:lpstr>Tablas "R" 6-9</vt:lpstr>
      <vt:lpstr>R10</vt:lpstr>
      <vt:lpstr>R11</vt:lpstr>
      <vt:lpstr>R12</vt:lpstr>
      <vt:lpstr>R13</vt:lpstr>
      <vt:lpstr>R14</vt:lpstr>
      <vt:lpstr>Parada "E" </vt:lpstr>
      <vt:lpstr>E15</vt:lpstr>
      <vt:lpstr>E16</vt:lpstr>
      <vt:lpstr>F5.FODA </vt:lpstr>
      <vt:lpstr>F6.Plan estratégido</vt:lpstr>
      <vt:lpstr>Presupuesto personal</vt:lpstr>
      <vt:lpstr>Mi panel de control personal</vt:lpstr>
      <vt:lpstr>Calculadora jubilacion 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Miguel Ramirez Padilla</dc:creator>
  <cp:lastModifiedBy>Juan Miguel Ramirez Padilla</cp:lastModifiedBy>
  <dcterms:created xsi:type="dcterms:W3CDTF">2025-01-10T04:00:24Z</dcterms:created>
  <dcterms:modified xsi:type="dcterms:W3CDTF">2025-07-23T20:39:29Z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5a6526-83e3-4703-926e-6203468f544e_Enabled">
    <vt:lpwstr>true</vt:lpwstr>
  </property>
  <property fmtid="{D5CDD505-2E9C-101B-9397-08002B2CF9AE}" pid="3" name="MSIP_Label_af5a6526-83e3-4703-926e-6203468f544e_SetDate">
    <vt:lpwstr>2025-07-02T03:39:33Z</vt:lpwstr>
  </property>
  <property fmtid="{D5CDD505-2E9C-101B-9397-08002B2CF9AE}" pid="4" name="MSIP_Label_af5a6526-83e3-4703-926e-6203468f544e_Method">
    <vt:lpwstr>Privileged</vt:lpwstr>
  </property>
  <property fmtid="{D5CDD505-2E9C-101B-9397-08002B2CF9AE}" pid="5" name="MSIP_Label_af5a6526-83e3-4703-926e-6203468f544e_Name">
    <vt:lpwstr>WG005-General</vt:lpwstr>
  </property>
  <property fmtid="{D5CDD505-2E9C-101B-9397-08002B2CF9AE}" pid="6" name="MSIP_Label_af5a6526-83e3-4703-926e-6203468f544e_SiteId">
    <vt:lpwstr>b771cb47-279a-4b84-aaeb-14a9b7a71446</vt:lpwstr>
  </property>
  <property fmtid="{D5CDD505-2E9C-101B-9397-08002B2CF9AE}" pid="7" name="MSIP_Label_af5a6526-83e3-4703-926e-6203468f544e_ActionId">
    <vt:lpwstr>9f229174-091c-4973-9872-e25eeadae7c2</vt:lpwstr>
  </property>
  <property fmtid="{D5CDD505-2E9C-101B-9397-08002B2CF9AE}" pid="8" name="MSIP_Label_af5a6526-83e3-4703-926e-6203468f544e_ContentBits">
    <vt:lpwstr>2</vt:lpwstr>
  </property>
</Properties>
</file>